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MAP/MAP Guides/Medicaid Innovation Accelerator Project/"/>
    </mc:Choice>
  </mc:AlternateContent>
  <xr:revisionPtr revIDLastSave="0" documentId="8_{13F31C36-9023-4404-ADAE-804A0CC20CA3}" xr6:coauthVersionLast="45" xr6:coauthVersionMax="45" xr10:uidLastSave="{00000000-0000-0000-0000-000000000000}"/>
  <bookViews>
    <workbookView xWindow="0" yWindow="0" windowWidth="19200" windowHeight="10200" tabRatio="599" activeTab="3" xr2:uid="{00000000-000D-0000-FFFF-FFFF00000000}"/>
  </bookViews>
  <sheets>
    <sheet name="Overview" sheetId="6" r:id="rId1"/>
    <sheet name="Descriptions" sheetId="3" r:id="rId2"/>
    <sheet name="Data" sheetId="2" r:id="rId3"/>
    <sheet name="Collection" sheetId="1" r:id="rId4"/>
  </sheets>
  <externalReferences>
    <externalReference r:id="rId5"/>
  </externalReferences>
  <definedNames>
    <definedName name="_xlnm._FilterDatabase" localSheetId="3" hidden="1">Collection!$A$1:$AA$85</definedName>
    <definedName name="Program">'[1]Data Validation'!$B$1:$E$1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52" i="1" l="1"/>
  <c r="Z52" i="1"/>
  <c r="Y59" i="1"/>
  <c r="Z59" i="1"/>
  <c r="Y65" i="1"/>
  <c r="Z65" i="1"/>
  <c r="Y66" i="1"/>
  <c r="Z66" i="1"/>
  <c r="Y67" i="1"/>
  <c r="Z67" i="1"/>
  <c r="Y68" i="1"/>
  <c r="Z68" i="1"/>
  <c r="X32" i="1"/>
  <c r="X52" i="1"/>
  <c r="X59" i="1"/>
  <c r="W52" i="1"/>
  <c r="W59" i="1"/>
  <c r="W65" i="1"/>
  <c r="W66" i="1"/>
  <c r="W67" i="1"/>
  <c r="W68" i="1"/>
  <c r="W69" i="1"/>
  <c r="W70" i="1"/>
  <c r="AA67" i="1" l="1"/>
  <c r="AA68" i="1"/>
  <c r="AA65" i="1"/>
  <c r="AA66" i="1"/>
  <c r="AA59" i="1"/>
  <c r="AA52" i="1"/>
  <c r="Y32" i="1" l="1"/>
  <c r="Z32" i="1"/>
  <c r="W32" i="1"/>
  <c r="AA32" i="1" l="1"/>
  <c r="Z62" i="1" l="1"/>
  <c r="Y62" i="1"/>
  <c r="X62" i="1"/>
  <c r="W62" i="1"/>
  <c r="AA62" i="1" l="1"/>
  <c r="Z64" i="1"/>
  <c r="Y64" i="1"/>
  <c r="X64" i="1"/>
  <c r="W64" i="1"/>
  <c r="Z61" i="1"/>
  <c r="Y61" i="1"/>
  <c r="X61" i="1"/>
  <c r="W61" i="1"/>
  <c r="Z63" i="1"/>
  <c r="Y63" i="1"/>
  <c r="X63" i="1"/>
  <c r="W63" i="1"/>
  <c r="Z60" i="1"/>
  <c r="Y60" i="1"/>
  <c r="X60" i="1"/>
  <c r="W60" i="1"/>
  <c r="Z58" i="1"/>
  <c r="Y58" i="1"/>
  <c r="X58" i="1"/>
  <c r="W58" i="1"/>
  <c r="Z57" i="1"/>
  <c r="Y57" i="1"/>
  <c r="X57" i="1"/>
  <c r="W57" i="1"/>
  <c r="Z55" i="1"/>
  <c r="Y55" i="1"/>
  <c r="X55" i="1"/>
  <c r="W55" i="1"/>
  <c r="Z54" i="1"/>
  <c r="Y54" i="1"/>
  <c r="X54" i="1"/>
  <c r="W54" i="1"/>
  <c r="Z42" i="1"/>
  <c r="Y42" i="1"/>
  <c r="X42" i="1"/>
  <c r="W42" i="1"/>
  <c r="Z43" i="1"/>
  <c r="Y43" i="1"/>
  <c r="X43" i="1"/>
  <c r="W43" i="1"/>
  <c r="Z56" i="1"/>
  <c r="Y56" i="1"/>
  <c r="X56" i="1"/>
  <c r="W56" i="1"/>
  <c r="Z50" i="1"/>
  <c r="Y50" i="1"/>
  <c r="X50" i="1"/>
  <c r="W50" i="1"/>
  <c r="Z41" i="1"/>
  <c r="Y41" i="1"/>
  <c r="X41" i="1"/>
  <c r="W41" i="1"/>
  <c r="Z48" i="1"/>
  <c r="Y48" i="1"/>
  <c r="X48" i="1"/>
  <c r="W48" i="1"/>
  <c r="Z44" i="1"/>
  <c r="Y44" i="1"/>
  <c r="X44" i="1"/>
  <c r="W44" i="1"/>
  <c r="Z51" i="1"/>
  <c r="Y51" i="1"/>
  <c r="X51" i="1"/>
  <c r="W51" i="1"/>
  <c r="Z40" i="1"/>
  <c r="Y40" i="1"/>
  <c r="X40" i="1"/>
  <c r="W40" i="1"/>
  <c r="Z45" i="1"/>
  <c r="Y45" i="1"/>
  <c r="X45" i="1"/>
  <c r="W45" i="1"/>
  <c r="Z39" i="1"/>
  <c r="Y39" i="1"/>
  <c r="X39" i="1"/>
  <c r="W39" i="1"/>
  <c r="Z53" i="1"/>
  <c r="Y53" i="1"/>
  <c r="X53" i="1"/>
  <c r="W53" i="1"/>
  <c r="Z37" i="1"/>
  <c r="Y37" i="1"/>
  <c r="X37" i="1"/>
  <c r="W37" i="1"/>
  <c r="Z38" i="1"/>
  <c r="Y38" i="1"/>
  <c r="X38" i="1"/>
  <c r="W38" i="1"/>
  <c r="Z49" i="1"/>
  <c r="Y49" i="1"/>
  <c r="X49" i="1"/>
  <c r="W49" i="1"/>
  <c r="Z47" i="1"/>
  <c r="Y47" i="1"/>
  <c r="X47" i="1"/>
  <c r="W47" i="1"/>
  <c r="Z46" i="1"/>
  <c r="Y46" i="1"/>
  <c r="X46" i="1"/>
  <c r="W46" i="1"/>
  <c r="Z33" i="1"/>
  <c r="Y33" i="1"/>
  <c r="X33" i="1"/>
  <c r="W33" i="1"/>
  <c r="Z31" i="1"/>
  <c r="Y31" i="1"/>
  <c r="X31" i="1"/>
  <c r="W31" i="1"/>
  <c r="Z16" i="1"/>
  <c r="Y16" i="1"/>
  <c r="X16" i="1"/>
  <c r="W16" i="1"/>
  <c r="Z9" i="1"/>
  <c r="Y9" i="1"/>
  <c r="X9" i="1"/>
  <c r="W9" i="1"/>
  <c r="Z5" i="1"/>
  <c r="Y5" i="1"/>
  <c r="X5" i="1"/>
  <c r="W5" i="1"/>
  <c r="Z29" i="1"/>
  <c r="Y29" i="1"/>
  <c r="X29" i="1"/>
  <c r="W29" i="1"/>
  <c r="Z8" i="1"/>
  <c r="Y8" i="1"/>
  <c r="X8" i="1"/>
  <c r="W8" i="1"/>
  <c r="Z15" i="1"/>
  <c r="Y15" i="1"/>
  <c r="X15" i="1"/>
  <c r="W15" i="1"/>
  <c r="Z20" i="1"/>
  <c r="Y20" i="1"/>
  <c r="X20" i="1"/>
  <c r="W20" i="1"/>
  <c r="Z17" i="1"/>
  <c r="Y17" i="1"/>
  <c r="X17" i="1"/>
  <c r="W17" i="1"/>
  <c r="Z22" i="1"/>
  <c r="Y22" i="1"/>
  <c r="X22" i="1"/>
  <c r="W22" i="1"/>
  <c r="Z21" i="1"/>
  <c r="Y21" i="1"/>
  <c r="X21" i="1"/>
  <c r="W21" i="1"/>
  <c r="Z18" i="1"/>
  <c r="Y18" i="1"/>
  <c r="X18" i="1"/>
  <c r="W18" i="1"/>
  <c r="Z19" i="1"/>
  <c r="Y19" i="1"/>
  <c r="X19" i="1"/>
  <c r="W19" i="1"/>
  <c r="Z6" i="1"/>
  <c r="Y6" i="1"/>
  <c r="X6" i="1"/>
  <c r="W6" i="1"/>
  <c r="Z10" i="1"/>
  <c r="Y10" i="1"/>
  <c r="X10" i="1"/>
  <c r="W10" i="1"/>
  <c r="Z35" i="1"/>
  <c r="Y35" i="1"/>
  <c r="X35" i="1"/>
  <c r="W35" i="1"/>
  <c r="Z24" i="1"/>
  <c r="Y24" i="1"/>
  <c r="X24" i="1"/>
  <c r="W24" i="1"/>
  <c r="Z23" i="1"/>
  <c r="Y23" i="1"/>
  <c r="X23" i="1"/>
  <c r="W23" i="1"/>
  <c r="Z12" i="1"/>
  <c r="Y12" i="1"/>
  <c r="X12" i="1"/>
  <c r="W12" i="1"/>
  <c r="Z7" i="1"/>
  <c r="Y7" i="1"/>
  <c r="X7" i="1"/>
  <c r="W7" i="1"/>
  <c r="Z11" i="1"/>
  <c r="Y11" i="1"/>
  <c r="X11" i="1"/>
  <c r="W11" i="1"/>
  <c r="Z27" i="1"/>
  <c r="Y27" i="1"/>
  <c r="X27" i="1"/>
  <c r="W27" i="1"/>
  <c r="Z25" i="1"/>
  <c r="Y25" i="1"/>
  <c r="X25" i="1"/>
  <c r="W25" i="1"/>
  <c r="Z30" i="1"/>
  <c r="Y30" i="1"/>
  <c r="X30" i="1"/>
  <c r="W30" i="1"/>
  <c r="Z28" i="1"/>
  <c r="Y28" i="1"/>
  <c r="X28" i="1"/>
  <c r="W28" i="1"/>
  <c r="Z4" i="1"/>
  <c r="Y4" i="1"/>
  <c r="X4" i="1"/>
  <c r="W4" i="1"/>
  <c r="Z36" i="1"/>
  <c r="Y36" i="1"/>
  <c r="X36" i="1"/>
  <c r="W36" i="1"/>
  <c r="Z34" i="1"/>
  <c r="Y34" i="1"/>
  <c r="X34" i="1"/>
  <c r="W34" i="1"/>
  <c r="Z14" i="1"/>
  <c r="Y14" i="1"/>
  <c r="X14" i="1"/>
  <c r="W14" i="1"/>
  <c r="Z13" i="1"/>
  <c r="Y13" i="1"/>
  <c r="X13" i="1"/>
  <c r="W13" i="1"/>
  <c r="Z26" i="1"/>
  <c r="Y26" i="1"/>
  <c r="X26" i="1"/>
  <c r="W26" i="1"/>
  <c r="Z3" i="1"/>
  <c r="Y3" i="1"/>
  <c r="X3" i="1"/>
  <c r="W3" i="1"/>
  <c r="Z2" i="1"/>
  <c r="Y2" i="1"/>
  <c r="X2" i="1"/>
  <c r="W2" i="1"/>
  <c r="AA26" i="1" l="1"/>
  <c r="AA14" i="1"/>
  <c r="AA4" i="1"/>
  <c r="AA25" i="1"/>
  <c r="AA27" i="1"/>
  <c r="AA11" i="1"/>
  <c r="AA7" i="1"/>
  <c r="AA12" i="1"/>
  <c r="AA23" i="1"/>
  <c r="AA24" i="1"/>
  <c r="AA35" i="1"/>
  <c r="AA10" i="1"/>
  <c r="AA6" i="1"/>
  <c r="AA19" i="1"/>
  <c r="AA18" i="1"/>
  <c r="AA21" i="1"/>
  <c r="AA22" i="1"/>
  <c r="AA17" i="1"/>
  <c r="AA20" i="1"/>
  <c r="AA15" i="1"/>
  <c r="AA8" i="1"/>
  <c r="AA29" i="1"/>
  <c r="AA5" i="1"/>
  <c r="AA9" i="1"/>
  <c r="AA16" i="1"/>
  <c r="AA31" i="1"/>
  <c r="AA33" i="1"/>
  <c r="AA46" i="1"/>
  <c r="AA3" i="1"/>
  <c r="AA36" i="1"/>
  <c r="AA30" i="1"/>
  <c r="AA2" i="1"/>
  <c r="AA13" i="1"/>
  <c r="AA34" i="1"/>
  <c r="AA28" i="1"/>
  <c r="AA47" i="1"/>
  <c r="AA49" i="1"/>
  <c r="AA38" i="1"/>
  <c r="AA37" i="1"/>
  <c r="AA53" i="1"/>
  <c r="AA39" i="1"/>
  <c r="AA45" i="1"/>
  <c r="AA40" i="1"/>
  <c r="AA51" i="1"/>
  <c r="AA44" i="1"/>
  <c r="AA48" i="1"/>
  <c r="AA41" i="1"/>
  <c r="AA50" i="1"/>
  <c r="AA56" i="1"/>
  <c r="AA43" i="1"/>
  <c r="AA42" i="1"/>
  <c r="AA54" i="1"/>
  <c r="AA55" i="1"/>
  <c r="AA57" i="1"/>
  <c r="AA58" i="1"/>
  <c r="AA60" i="1"/>
  <c r="AA63" i="1"/>
  <c r="AA61" i="1"/>
  <c r="AA64" i="1"/>
</calcChain>
</file>

<file path=xl/sharedStrings.xml><?xml version="1.0" encoding="utf-8"?>
<sst xmlns="http://schemas.openxmlformats.org/spreadsheetml/2006/main" count="1491" uniqueCount="673">
  <si>
    <t>Domain</t>
  </si>
  <si>
    <t>Title</t>
  </si>
  <si>
    <t>Description</t>
  </si>
  <si>
    <t>Numerator</t>
  </si>
  <si>
    <t>Denominator</t>
  </si>
  <si>
    <t>Measure type</t>
  </si>
  <si>
    <t xml:space="preserve">Data source </t>
  </si>
  <si>
    <t>Level of Analysis</t>
  </si>
  <si>
    <t>Care Setting</t>
  </si>
  <si>
    <t>Feasibility</t>
  </si>
  <si>
    <t>Usability</t>
  </si>
  <si>
    <t>Domains</t>
  </si>
  <si>
    <t>Structure</t>
  </si>
  <si>
    <t>Process</t>
  </si>
  <si>
    <t>Outcome</t>
  </si>
  <si>
    <t>Intermediate Outcome</t>
  </si>
  <si>
    <t>Patient Reported Outcome</t>
  </si>
  <si>
    <t>Resource Use</t>
  </si>
  <si>
    <t>Data Source</t>
  </si>
  <si>
    <t>Stage</t>
  </si>
  <si>
    <t>Measure Concept</t>
  </si>
  <si>
    <t>Measure</t>
  </si>
  <si>
    <t>Laboratory</t>
  </si>
  <si>
    <t>Paper Records</t>
  </si>
  <si>
    <t>Pharmacy</t>
  </si>
  <si>
    <t>Registry</t>
  </si>
  <si>
    <t>Other</t>
  </si>
  <si>
    <t>Health Plan, Integrated Delivery System</t>
  </si>
  <si>
    <t>Clinician Office/Clinic</t>
  </si>
  <si>
    <t xml:space="preserve">Emergency Department </t>
  </si>
  <si>
    <t>Clinician: Individual</t>
  </si>
  <si>
    <t>Clinician: Group/Practice</t>
  </si>
  <si>
    <t>No Applicable Care Setting</t>
  </si>
  <si>
    <t>Facility</t>
  </si>
  <si>
    <t>Health Plan</t>
  </si>
  <si>
    <t>Nursing Home/SNF</t>
  </si>
  <si>
    <t>Integrated Delivery System</t>
  </si>
  <si>
    <t xml:space="preserve">Inpatient Rehabilitation Center </t>
  </si>
  <si>
    <t>Behavioral Health: Inpatient</t>
  </si>
  <si>
    <t>Behavioral Health: Outpatient</t>
  </si>
  <si>
    <t>Long Term Acute Care</t>
  </si>
  <si>
    <t>Outpatient Rehabilitation</t>
  </si>
  <si>
    <t>Home Health</t>
  </si>
  <si>
    <t>Hospice</t>
  </si>
  <si>
    <t>Efficiency</t>
  </si>
  <si>
    <t>Clinician : Group/Practice, Clinician : Individual</t>
  </si>
  <si>
    <t>NQF 1927</t>
  </si>
  <si>
    <t>Cardiovascular Health Screening for People With Schizophrenia or Bipolar Disorder Who Are Prescribed Antipsychotic Medications</t>
  </si>
  <si>
    <t>The percentage of individuals 25 to 64 years of age with schizophrenia or bipolar disorder who were prescribed any antipsychotic medication and who received a cardiovascular health screening during the measurement year.</t>
  </si>
  <si>
    <t>Individuals who had one or more LDL-C screenings performed during the measurement year.</t>
  </si>
  <si>
    <t>Individuals ages 25 to 64 years of age by the end of the measurement year with a diagnosis of schizophrenia or bipolar disorder who were prescribed any antipsychotic medication during the measurement year.</t>
  </si>
  <si>
    <t>Claims (Only), Electronic Health Record (Only), Pharmacy</t>
  </si>
  <si>
    <t>Health Plan, Integrated Delivery System, Population : Regional and State</t>
  </si>
  <si>
    <t>Clinician Office/Clinic, Other, Behavioral Health : Outpatient</t>
  </si>
  <si>
    <t>NQF 1932</t>
  </si>
  <si>
    <t>Diabetes Screening for People With Schizophrenia or Bipolar Disorder Who Are Using Antipsychotic Medications (SSD)</t>
  </si>
  <si>
    <t>The percentage of patients 18 – 64 years of age with schizophrenia or bipolar disorder, who were dispensed an antipsychotic medication and had a diabetes screening test during the measurement year.</t>
  </si>
  <si>
    <t>One or more glucose or HbA1c tests performed during the measurement year.</t>
  </si>
  <si>
    <t>Patients ages 18 to 64 years of age as of the end of the measurement year (e.g., December 31) with a schizophrenia or bipolar disorder diagnosis and who were prescribed an antipsychotic medication.</t>
  </si>
  <si>
    <t>Claims (Only), Electronic Health Record (Only), Laboratory, Pharmacy</t>
  </si>
  <si>
    <t>Clinician Office/Clinic, Other</t>
  </si>
  <si>
    <t>NQF 1933</t>
  </si>
  <si>
    <t>Cardiovascular Monitoring for People With Cardiovascular Disease and Schizophrenia (SMC)</t>
  </si>
  <si>
    <t>The percentage of patients 18 – 64 years of age with schizophrenia and cardiovascular disease, who had an LDL-C test during the measurement year.</t>
  </si>
  <si>
    <t>One or more LDL-C tests performed during the measurement year.</t>
  </si>
  <si>
    <t>Patients 18-64 years of age as of the end of the measurement year (e.g., December 31) with a diagnosis of schizophrenia and cardiovascular disease.</t>
  </si>
  <si>
    <t>Claims (Only), Electronic Health Record (Only), Laboratory</t>
  </si>
  <si>
    <t>NQF 1934</t>
  </si>
  <si>
    <t>Diabetes Monitoring for People With Diabetes and Schizophrenia (SMD)</t>
  </si>
  <si>
    <t>The percentage of patients 18 – 64 years of age with schizophrenia and diabetes who had both an LDL-C test and an HbA1c test during the measurement year.</t>
  </si>
  <si>
    <t>One or more HbA1c tests and one or more LDL-C tests performed during the measurement year.</t>
  </si>
  <si>
    <t>Patients age 18-64 years of age as of the end of the measurement year (e.g. December 31) with a schizophrenia and diabetes diagnosis.</t>
  </si>
  <si>
    <t>Claims (Only), Electronic Health Record (Only), Laboratory, Paper Records, Pharmacy</t>
  </si>
  <si>
    <t>NQF 2601</t>
  </si>
  <si>
    <t>Body Mass Index Screening and Follow-Up for People with Serious Mental Illness</t>
  </si>
  <si>
    <t>The percentage of patients 18 years and older with a serious mental illness who received a screening for body mass index and follow-up for those people who were identified as obese (a body mass index greater than or equal to 30 kg/m2). 
Note: The proposed health plan measure is adapted from an existing provider-level measure for the general population (Preventive Care &amp; Screening: Body Mass Index: Screening and Follow-Up NQF #0421). It is currently stewarded by CMS and used in the Physician Quality Reporting System.</t>
  </si>
  <si>
    <t>Patients 18 years and older with calculated body mass index documented during the measurement year or year prior to the measurement year and follow-up care is provided if a person’s body mass index is greater than or equal to 30 kg/m2.</t>
  </si>
  <si>
    <t>All patients 18 years of age or older as of December 31 of the measurement year with at least one inpatient visit or two outpatient visits for schizophrenia or bipolar I disorder, or at least one inpatient visit for major depression during the measurement year.</t>
  </si>
  <si>
    <t>Claims (Only), Electronic Health Record (Only), Paper Records</t>
  </si>
  <si>
    <t>Clinician Office/Clinic, Behavioral Health : Outpatient</t>
  </si>
  <si>
    <t>NQF 2603</t>
  </si>
  <si>
    <t>Diabetes Care for People with Serious Mental Illness: Hemoglobin A1c (HbA1c) Testing</t>
  </si>
  <si>
    <t>The percentage of patients 18-75 years of age with a serious mental illness and diabetes (type 1 and type 2) who had hemoglobin A1c (HbA1c) testing during the measurement year.
Note: This measure is adapted from an existing health plan measure used in a variety of reporting programs for the general population (NQF #0057: Comprehensive Diabetes Care: Hemoglobin A1c (HbA1c) Testing). This measure is endorsed by NQF and is stewarded by NCQA.</t>
  </si>
  <si>
    <t>Patients who had Hemoglobin A1c (HbA1c) testing during the measurement year.</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</si>
  <si>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before.</t>
  </si>
  <si>
    <t>Facility, Other</t>
  </si>
  <si>
    <t>NQF 0097</t>
  </si>
  <si>
    <t>Medication Reconciliation Post-Discharge</t>
  </si>
  <si>
    <t>The percentage of discharges for patients 18 years of age and older for whom the discharge medication list was reconciled with the current medication list in the outpatient medical record by a prescribing practitioner, clinical pharmacist or registered nurse.</t>
  </si>
  <si>
    <t>Medication reconciliation conducted by a prescribing practitioner, clinical pharmacist or registered nurse on or within 30 days of discharge. Medication reconciliation is defined as a type of review in which the discharge medications are reconciled with the most recent medication list in the outpatient medical record.</t>
  </si>
  <si>
    <t>All discharges from an in-patient setting for patients who are 18 years and older.</t>
  </si>
  <si>
    <t>NQF 0419</t>
  </si>
  <si>
    <t>Claims (Only), Other, Registry</t>
  </si>
  <si>
    <t>Documentation of Current Medications in the Medical Record</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</si>
  <si>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</si>
  <si>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The Numerator statement for the most recent versions of the measure is as follows (for both the 2015 Claims and Registry version and the 2014 e Measure version): 
Eligible professional attests to documenting, updating, or reviewing patient´s current medications using all immediate resources available on the date of the encounter. This list must include ALL prescriptions, over-the counters, herbals, vitamin/mineral/dietary (nutritional) supplements AND must contain the medications’ name, dosages, frequency, and route</t>
  </si>
  <si>
    <t>2015 Claims and Registry Denominator statement: All visits for patients aged 18 years and older
2014 e Measure Denominator statement: Equals the Initial Patient Population (IPP)
The IPP is defined as, “All visits occurring during the 12 month reporting period for patients aged 18 years and older before the start of the measurement period”</t>
  </si>
  <si>
    <t>Electronic Health Record (Only), Other, Paper Records, Patient Reported Data, Pharmacy, Provider Tool</t>
  </si>
  <si>
    <t>Hospital</t>
  </si>
  <si>
    <t>Medication Reconciliation: Number of Unintentional Medication Discrepancies per Patient</t>
  </si>
  <si>
    <t>This measure assesses the actual quality of the medication reconciliation process by identifying errors in admission and discharge medication orders due to problems with the medication reconciliation process. The target population is any hospitalized adult patient. The time frame is the hospitalization period.   
At the time of admission, the admission orders are compared to the preadmission medication list (PAML) compiled by trained pharmacist (i.e., the gold standard) to look for discrepancies and identify which discrepancies were unintentional using brief medical record review.  This process is repeated at the time of discharge where the discharge medication list is compared to the PAML and medications ordered during the hospitalization.</t>
  </si>
  <si>
    <t>For each sampled inpatient in the denominator, the total number of unintentional medication discrepancies in admission orders plus the total number of unintentional medication discrepancies in discharge orders.</t>
  </si>
  <si>
    <t>The patient denominator includes a random sample of all potential adults admitted to the hospital.  Our recommendation is that 25 patients are sampled per month, or approximately 1 patient per weekday.
So, for example, if among those 25 patients, 75 unintentional discrepancies are identified, the measure outcome would be 3 discrepancies per patient for that hospital for that month.</t>
  </si>
  <si>
    <t>NQF 2456</t>
  </si>
  <si>
    <t>Field</t>
  </si>
  <si>
    <t>Field Definition</t>
  </si>
  <si>
    <t>Assessment</t>
  </si>
  <si>
    <t>What to look for</t>
  </si>
  <si>
    <t>Ratings Values</t>
  </si>
  <si>
    <t>Evidence</t>
  </si>
  <si>
    <t>Data or information resulting from studies and analyses of the data elements and/or scores for a measure as specified, unpublished or published.</t>
  </si>
  <si>
    <t>Consistent with body of evidence
-For outcome measures
-For process and structural measures:</t>
  </si>
  <si>
    <t xml:space="preserve"> A rationale should be articulated for how the outcome is influenced by healthcare processes or structures. 
The process or structure measure has a strong scientific evidence base to demonstrate that when implemented can lead to the desired outcome(s) and/or the measure is aligned with current practice guidelines.  </t>
  </si>
  <si>
    <r>
      <rPr>
        <b/>
        <sz val="11"/>
        <color theme="1"/>
        <rFont val="Calibri"/>
        <family val="2"/>
        <scheme val="minor"/>
      </rPr>
      <t xml:space="preserve">Yes/No/Unsure
Yes - </t>
    </r>
    <r>
      <rPr>
        <sz val="11"/>
        <color theme="1"/>
        <rFont val="Calibri"/>
        <family val="2"/>
        <scheme val="minor"/>
      </rPr>
      <t>The measure is currently NQF-endorsed without exception to the evidence sub-criterion</t>
    </r>
  </si>
  <si>
    <t>Feasibility and Data Source</t>
  </si>
  <si>
    <t xml:space="preserve">The measure can be feasibly constructed for Medicaid beneficiaries using available data sources. 
Clinical data elements are generated and used during care delivery. 
Data elements available in EHR Feasibility to collect data in the </t>
  </si>
  <si>
    <r>
      <rPr>
        <sz val="11"/>
        <color theme="1"/>
        <rFont val="Calibri"/>
        <family val="2"/>
        <scheme val="minor"/>
      </rPr>
      <t xml:space="preserve">Measure is constructed from the following data sources
1. Administrative and Claims/registry data (pharmacy, laboratory)
2. Paper record/medical record review (pharmacy, laboratory)
3. Electronic Health records (EHR) 
4. PRO-PM (Patient Reported Outcome –Performance Measure)
The ratings reflect the degree to which the measure fits each criterion (High, Medicaid, Low).  Unsure indicates that there was insufficient information to categorize the measure. </t>
    </r>
    <r>
      <rPr>
        <b/>
        <sz val="11"/>
        <color theme="1"/>
        <rFont val="Calibri"/>
        <family val="2"/>
        <scheme val="minor"/>
      </rPr>
      <t xml:space="preserve">
</t>
    </r>
  </si>
  <si>
    <t>Scientific Acceptability</t>
  </si>
  <si>
    <t xml:space="preserve">Measure is reliable and valid </t>
  </si>
  <si>
    <t xml:space="preserve"> The measure is NQF-endorsed 
Formerly NQF endorsed
Evidence of R/V testing with good results in Medicaid population 
Any evidence of R/V testing with good results 
Testing in Medicaid population in process
 No evidence of R/V testing Measure testing has demonstrated reliability and validity for the level of analysis, program, and/or setting(s) for which it is being considered.</t>
  </si>
  <si>
    <t>This criterion checks that users of a measure—employers, patients, providers, hospitals, and health plans—will be able to understand the measure’s results and find them useful for quality improvement and decision-making. It asks if the measure is strong enough to be used for various types of measurement programs, including public reporting, whether it leads to actual improvement for patients, and whether the benefits of the measure outweigh any potential harms.</t>
  </si>
  <si>
    <t xml:space="preserve">If a measure is in current use, no unreasonable implementation issues have been identified.  </t>
  </si>
  <si>
    <t>Does measure provide useful information for quality monitoring and improvement without evidence of any negative unintended consequences (e.g., reduced lengths of stay, overuse or inappropriate use of care or treatment, limiting access to care).</t>
  </si>
  <si>
    <t>Used in Related Programs</t>
  </si>
  <si>
    <t>Is the measure used in another program such as Medicaid Adult Core set
The may help with alignment/harmonization and give the measure higher marks</t>
  </si>
  <si>
    <t xml:space="preserve">Yes/No/Unsure </t>
  </si>
  <si>
    <t xml:space="preserve">Importance to Measure </t>
  </si>
  <si>
    <t>This principle asks if there is evidence that measuring this topic will improve healthcare quality. The goal of this principle is to keep the focus on the most important areas for quality improvement.  There must also be scientific evidence to support the topic being measured and a significant opportunity to improve achievement.</t>
  </si>
  <si>
    <t>Yes/No/Unsure</t>
  </si>
  <si>
    <t>No</t>
  </si>
  <si>
    <t>Clinical care</t>
  </si>
  <si>
    <t xml:space="preserve">Safety </t>
  </si>
  <si>
    <t>Care coordination</t>
  </si>
  <si>
    <t xml:space="preserve">Patient and caregiver experience </t>
  </si>
  <si>
    <t>Population health and prevention</t>
  </si>
  <si>
    <t>Access</t>
  </si>
  <si>
    <t>Hybrid</t>
  </si>
  <si>
    <t xml:space="preserve">Composite </t>
  </si>
  <si>
    <t>Claims</t>
  </si>
  <si>
    <t>Administrative</t>
  </si>
  <si>
    <t>EHR Hybrid</t>
  </si>
  <si>
    <t>EHR (Only)</t>
  </si>
  <si>
    <t>PRO-PM</t>
  </si>
  <si>
    <t>Survey</t>
  </si>
  <si>
    <t>Population: Community, County, Region or State</t>
  </si>
  <si>
    <t>Clinician Office/ Clinic /Physician Practice</t>
  </si>
  <si>
    <t>Home</t>
  </si>
  <si>
    <t>Yes/No</t>
  </si>
  <si>
    <t>Yes</t>
  </si>
  <si>
    <t>Unsure</t>
  </si>
  <si>
    <t>Scientific Acceptibility</t>
  </si>
  <si>
    <t>Program Level</t>
  </si>
  <si>
    <t>Key Words</t>
  </si>
  <si>
    <t>High-Use in federal program for accountability/PI</t>
  </si>
  <si>
    <t>Medium- Any evidence of R/V testing OR testing in Medicaid project is underway</t>
  </si>
  <si>
    <t>Medium- Use by state/local/health plan for accountability/PI. Intended use in federal or state medicaid recipients</t>
  </si>
  <si>
    <t>Federal</t>
  </si>
  <si>
    <t xml:space="preserve">Low- PRO-PM </t>
  </si>
  <si>
    <t>Low- No evidence of testing</t>
  </si>
  <si>
    <t>Low- No indication of use in field or any programs</t>
  </si>
  <si>
    <t>State</t>
  </si>
  <si>
    <t>Maybe/Unsure-operationalizable/implementable</t>
  </si>
  <si>
    <t>Health Plans</t>
  </si>
  <si>
    <t>Notes</t>
  </si>
  <si>
    <t>Measure is NQF Endorsed</t>
  </si>
  <si>
    <t>Measure number/ identifier</t>
  </si>
  <si>
    <t>Key words</t>
  </si>
  <si>
    <t>Evidence Link/ Description</t>
  </si>
  <si>
    <t>Feasibility/Data Source</t>
  </si>
  <si>
    <t xml:space="preserve">Use in Related Programs </t>
  </si>
  <si>
    <t>Measure Steward/ Developer</t>
  </si>
  <si>
    <t>Evidence and Gaps</t>
  </si>
  <si>
    <t>Measure Source</t>
  </si>
  <si>
    <t xml:space="preserve">Coordinated communication across physical and mental health providers </t>
  </si>
  <si>
    <t xml:space="preserve">Behavioral and primary care integration </t>
  </si>
  <si>
    <t xml:space="preserve">Integration of physical/mental health care for individuals with serious mental illness </t>
  </si>
  <si>
    <t xml:space="preserve">Screening for both physical and mental conditions </t>
  </si>
  <si>
    <t xml:space="preserve">Coordination of treatment among providers </t>
  </si>
  <si>
    <t xml:space="preserve">Person-centered care/planning </t>
  </si>
  <si>
    <t>Care coordination/follow-up</t>
  </si>
  <si>
    <t>Shared decision making</t>
  </si>
  <si>
    <t>AHRQ</t>
  </si>
  <si>
    <t>Claims, EHR (Only), Paper Records</t>
  </si>
  <si>
    <t>Clinician: Group/Practice, Clinician: Individual, Health Plan, Integrated Delivery System</t>
  </si>
  <si>
    <t>NCQA</t>
  </si>
  <si>
    <t>Clinician: Individual, Clinician: Group/Practice</t>
  </si>
  <si>
    <t xml:space="preserve">Medicaid </t>
  </si>
  <si>
    <t>CMS</t>
  </si>
  <si>
    <t>NQF 0105</t>
  </si>
  <si>
    <t>Antidepressant Medication Management (AMM)</t>
  </si>
  <si>
    <t>The percentage of patients 18 years of age and older with a diagnosis of major depression and were newly treated with antidepressant medication, and who remained on an antidepressant medication treatment. Two rates are reported.
a) Effective Acute Phase Treatment. The percentage of newly diagnosed and treated patients who remained on an antidepressant medication for at least 84 days (12 weeks). 
b) Effective Continuation Phase Treatment. The percentage of newly diagnosed and treated patients who remained on an antidepressant medication for at least 180 days (6 months).</t>
  </si>
  <si>
    <t xml:space="preserve">Medicaid Adult Core Set </t>
  </si>
  <si>
    <t>Patients 18 years of age and older with a diagnosis of major depression and were newly treated with antidepressant medication.</t>
  </si>
  <si>
    <t>Claims, EHR (Only), Pharmacy</t>
  </si>
  <si>
    <t>NQF 0418</t>
  </si>
  <si>
    <t>Preventive Care and Screening: Screening for Clinical Depression and Follow-Up Plan</t>
  </si>
  <si>
    <t>Percentage of patients aged 12 years and older screened for clinical depression using an age appropriate standardized tool AND follow-up plan documented</t>
  </si>
  <si>
    <t>Claims, Other, Paper Records</t>
  </si>
  <si>
    <t>Clinician: Group/Practice, Clinician: Individual, Other, Population: Community, County, Region or State</t>
  </si>
  <si>
    <t>Clinician Office/ Clinic /Physician Practice, Hospital, Inpatient Rehabilitation Center , Long Term Acute Care, Nursing Home/SNF</t>
  </si>
  <si>
    <t>High-Currently NQF endorsed OR evidence of R/V testing in the Medicaid population</t>
  </si>
  <si>
    <t>NQF 0576</t>
  </si>
  <si>
    <t>Follow-Up After Hospitalization for Mental Illness (FUH)</t>
  </si>
  <si>
    <t>The percentage of discharges for patients 6 years of age and older who were hospitalized for treatment of selected mental illness diagnoses and who had an outpatient visit, an intensive outpatient encounter or partial hospitalization with a mental health practitioner. Two rates are reported: 
- The percentage of discharges for which the patient received follow-up within 30 days of discharge 
- The percentage of discharges for which the patient received follow-up within 7 days of discharge.</t>
  </si>
  <si>
    <t>30-Day Follow-Up: An outpatient visit, intensive outpatient visit or partial hospitalization with a mental health practitioner within 30 days after discharge. Include outpatient visits, intensive outpatient visits or partial hospitalizations that occur on the date of discharge.
7-Day Follow-Up: An outpatient visit, intensive outpatient visit or partial hospitalization with a mental health practitioner within 7 days after discharge. Include outpatient visits, intensive outpatient visits or partial hospitalizations that occur on the date of discharge.</t>
  </si>
  <si>
    <t>Patients 6 years and older as of the date of discharge who were discharged from an acute inpatient setting (including acute care psychiatric facilities) with a principal diagnosis of mental illness during the first 11 months of the measurement year (e.g., January 1 to December 1).</t>
  </si>
  <si>
    <t>Claims, EHR (Only)</t>
  </si>
  <si>
    <t>Behavioral Health: Inpatient, Behavioral Health: Outpatient, Clinician Office/ Clinic /Physician Practice, Hospital</t>
  </si>
  <si>
    <t>NQF 2607</t>
  </si>
  <si>
    <t>Diabetes Care for People with Serious Mental Illness: Hemoglobin A1c (HbA1c) Poor Control (&gt;9.0%)</t>
  </si>
  <si>
    <t>The percentage of patients 18-75 years of age with a serious mental illness and diabetes (type 1 and type 2) whose most recent HbA1c level during the measurement year is &gt;9.0%. 
Note: This measure is adapted from an existing health plan measure used in a variety of reporting programs for the general population (NQF #0059: Comprehensive Diabetes Care: Hemoglobin A1c (HbA1c) Control &gt;9.0%). This measure is endorsed by NQF and is stewarded by NCQA.</t>
  </si>
  <si>
    <t>Patients whose most recent HbA1c level is greater than 9.0% (poor control) during the measurement year. 
The intermediate outcome is an out of range result of an HbA1c test, indicating poor control of diabetes. Poor control puts the individual at risk for complications including renal failure, blindness, and neurologic damage. There is no need for risk adjustment for this intermediate outcome measure.</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</si>
  <si>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the year before.</t>
  </si>
  <si>
    <t>Claims, EHR (Only), Laboratory, Paper Records, Pharmacy</t>
  </si>
  <si>
    <t>Behavioral Health: Outpatient, Clinician Office/ Clinic /Physician Practice</t>
  </si>
  <si>
    <t>NQF 2605</t>
  </si>
  <si>
    <t>Follow-up after Discharge from the Emergency Department for Mental Health or Alcohol or Other Drug Dependence</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</si>
  <si>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</si>
  <si>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numerator for each denominator population consists of two rates:
Mental Health 
- Rate 1: An outpatient visit, intensive outpatient encounter or partial hospitalization with any provider with a primary diagnosis of mental health within 7 days after emergency department discharge 
- Rate 2: An outpatient visit, intensive outpatient encounter or partial hospitalization with any provider with a primary diagnosis of mental health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</si>
  <si>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Patients who were treated and discharged from an emergency department with a primary diagnosis of mental health or alcohol or other drug dependence on or between January 1 and December 1 of the measurement year.</t>
  </si>
  <si>
    <t>Health Plan, Population: Community, County, Region or State</t>
  </si>
  <si>
    <t>NQF 0560</t>
  </si>
  <si>
    <t>HBIPS-5 Patients discharged on multiple antipsychotic medications with appropriate justification</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</si>
  <si>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HBIPS-6: Post Discharge Continuing Care Plan and HBIPS-7: Post Discharge Continuing Care Plan Transmitted) that are used in The Joint Commission’s accreditation process. Note that this is a paired measure with HBIPS-4 (Patients discharged on multiple antipsychotic medications).</t>
  </si>
  <si>
    <t>Psychiatric inpatients discharged on two or more routinely scheduled antipsychotic medications with appropriate justification.</t>
  </si>
  <si>
    <t>Psychiatric inpatients discharged on two or more routinely scheduled antipsychotic medications</t>
  </si>
  <si>
    <t>EHR (Only), Paper Records</t>
  </si>
  <si>
    <t>Behavioral Health: Inpatient, Hospital</t>
  </si>
  <si>
    <t>Hospital Compare, Inpatient Psychiatric Facility Quality Reporting</t>
  </si>
  <si>
    <t>The Joint Comisssion</t>
  </si>
  <si>
    <t>NQF 0710</t>
  </si>
  <si>
    <t>Depression Remission at Twelve Months</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</si>
  <si>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twelve months (+/- 30 days) are also included in the denominator.</t>
  </si>
  <si>
    <t>Adults age 18 and older with a diagnosis of major depression or dysthymia and an initial PHQ-9 score greater than nine who achieve remission at twelve months as demonstrated by a twelve month (+/- 30 days) PHQ-9 score of less than five.</t>
  </si>
  <si>
    <t>Adults age 18 and older with a diagnosis of major depression or dysthymia and an initial (index) PHQ-9 score greater than nine.</t>
  </si>
  <si>
    <t>EHR (Only), Other, Paper Records</t>
  </si>
  <si>
    <t>Clinician: Group/Practice, Facility</t>
  </si>
  <si>
    <t>MN Community Measurement</t>
  </si>
  <si>
    <t>Depression Remission at Six Months</t>
  </si>
  <si>
    <t>Adult patients age 18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six months (+/- 30 days) are also included in the denominator.</t>
  </si>
  <si>
    <t>Adults age 18 and older with a diagnosis of major depression or dysthymia and an initial PHQ-9 score greater than nine who achieve remission at six months as demonstrated by a six month (+/- 30 days) PHQ-9 score of less than five.</t>
  </si>
  <si>
    <t>Medicare Physician Quality Reporting System (PQRS), Physician Feedback/Quality and Resource Use Reports (QRUR), Physician Value-Based Payment Modifier (VBM)</t>
  </si>
  <si>
    <t>NQF 0711</t>
  </si>
  <si>
    <t>NQF 2599</t>
  </si>
  <si>
    <t>Alcohol Screening and Follow-up for People with Serious Mental Illness</t>
  </si>
  <si>
    <t>The percentage of patients 18 years and older with a serious mental illness, who were screened for unhealthy alcohol use and received brief counseling or other follow-up care if identified as an unhealthy alcohol user.
Note: The proposed health plan measure is adapted from an existing provider-level measure for the general population (NQF #2152: Preventive Care &amp; Screening: Unhealthy Alcohol Use: Screening &amp; Brief Counseling). It was originally endorsed in 2014 and is currently stewarded by the American Medical Association (AMA-PCPI).</t>
  </si>
  <si>
    <t>Patients 18 years and older who are screened for unhealthy alcohol use during the last 3 months of the year prior to the measurement year through the first 9 months of the measurement year and received two events of counseling if identified as an unhealthy alcohol user.</t>
  </si>
  <si>
    <t>NQF 2600</t>
  </si>
  <si>
    <t>Tobacco Use Screening and Follow-up for People with Serious Mental Illness or Alcohol or Other Drug Dependence</t>
  </si>
  <si>
    <t>The percentage of patients 18 years and older with a serious mental illness or alcohol or other drug dependence who received a screening for tobacco use and follow-up for those identified as a current tobacco user. Two rates are reported.
Rate 1: The percentage of patients 18 years and older with a diagnosis of serious mental illness who received a screening for tobacco use and follow-up for those identified as a current tobacco user.
Rate 2: The percentage of adults 18 years and older with a diagnosis of alcohol or other drug dependence who received a screening for tobacco use and follow-up for those identified as a current tobacco user.
Note: The proposed health plan measure is adapted from an existing provider-level measure for the general population (Preventive Care &amp; Screening: Tobacco Use: Screening &amp; Cessation Intervention NQF #0028). This measure is currently stewarded by the AMA-PCPI and used in the Physician Quality Reporting System.</t>
  </si>
  <si>
    <t>Rate 1: Screening for tobacco use in patients with serious mental illness during the measurement year or year prior to the measurement year and received follow-up care if identified as a current tobacco user.
Rate 2: Screening for tobacco use in patients with alcohol or other drug dependence during the measurement year or year prior to the measurement year and received follow-up care if identified as a current tobacco user.</t>
  </si>
  <si>
    <t>Rate 1: All patients 18 years of age or older as of December 31 of the measurement year with at least one inpatient visit or two outpatient visits for schizophrenia or bipolar I disorder, or at least one inpatient visit for major depression during the measurement year. 
Rate 2: All patients 18 years of age or older as of December 31 of the measurement year with any diagnosis of alcohol or other drug dependence during the measurement year.</t>
  </si>
  <si>
    <t>NQF 2602</t>
  </si>
  <si>
    <t>Controlling High Blood Pressure for People with Serious Mental Illness</t>
  </si>
  <si>
    <t>The percentage of patients 18-85 years of age with serious mental illness who had a diagnosis of hypertension (HTN) and whose blood pressure (BP) was adequately controlled during the measurement year. 
Note: This measure is adapted from an existing health plan measure used in a variety of reporting programs for the general population (NQF #0018: Controlling High Blood Pressure). It was originally endorsed in 2009 and is owned and stewarded by NCQA. The specifications for the existing measure (Controlling High Blood Pressure NQF #0018) have been updated based on 2013 JNC-8 guideline. NCQA will submit the revised specification for Controlling High Blood Pressure NQF #0018 in the 4th quarter 2014 during NQF’s scheduled measure update period. This measure uses the new specification to be consistent with the current guideline.</t>
  </si>
  <si>
    <t>Patients whose most recent blood pressure (BP) is adequately controlled during the measurement year (after the diagnosis of hypertension) based on the following criteria: 
-Patients 18-59 years of age as of December 31 of the measurement year whose BP was &lt;140/90 mm Hg.
-Patients 60-85 years of age as of December 31 of the measurement year and flagged with a diagnosis of diabetes whose BP was &lt;140/90 mm Hg.
-Patients 60-85 years of age as of December 31 of the measurement year and flagged as not having a diagnosis of diabetes whose BP was &lt;150/90 mm Hg.</t>
  </si>
  <si>
    <t>All patients 18-85 years of age as of December 31 of the measurement year with at least one acute inpatient visit or two outpatient visits for schizophrenia or bipolar I disorder, or at least one inpatient visit for major depression during the measurement year AND a diagnosis of hypertension on or before June 30th of the measurement year.</t>
  </si>
  <si>
    <t>NQF 2604</t>
  </si>
  <si>
    <t>Diabetes Care for People with Serious Mental Illness: Medical Attention for Nephropathy</t>
  </si>
  <si>
    <t>The percentage of patients 18-75 years of age with a serious mental illness and diabetes (type 1 and type 2) who received a nephropathy screening test or had evidence of nephropathy during the measurement year.
Note: This measure is adapted from an existing health plan measure used in a variety of reporting programs for the general population (NQF #0062: Comprehensive Diabetes Care: Medical Attention for Nephropathy). It is endorsed by NQF and is stewarded by NCQA.</t>
  </si>
  <si>
    <t>Patients who received a nephropathy screening test or had evidence of nephropathy during the measurement year.</t>
  </si>
  <si>
    <t>All 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</si>
  <si>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NQF 2606</t>
  </si>
  <si>
    <t>NQF 2608</t>
  </si>
  <si>
    <t>Diabetes Care for People with Serious Mental Illness: Hemoglobin A1c (HbA1c) Control (&lt;8.0%)</t>
  </si>
  <si>
    <t>The percentage of patients 18-75 years of age with a serious mental and diabetes (type 1 and type 2) whose most recent HbA1c level during the measurement year is &lt;8.0%. 
Note: This measure is adapted from an existing health plan measure used in a variety of reporting programs for the general population (NQF #0575: Comprehensive Diabetes Care: Hemoglobin A1c (HbA1c) Control &lt;8.0). This measure is endorsed by NQF and is currently stewarded by NCQA.</t>
  </si>
  <si>
    <t>Patients whose most recent HbA1c level was less than 8.0% during the measurement year. 
The outcome is an out of range result of an HbA1c test, indicating good control of diabetes. Good control reduces the risk for complications including renal failure, blindness, and neurologic damage. There is no need for risk adjustment for this intermediate outcome measure.</t>
  </si>
  <si>
    <t>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</si>
  <si>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NQF 2609</t>
  </si>
  <si>
    <t>Diabetes Care for People with Serious Mental Illness: Eye Exam</t>
  </si>
  <si>
    <t>The percentage of patients 18-75 years of age with a serious mental illness and diabetes (type 1 and type 2) who had an eye exam during the measurement year.
Note: This measure is adapted from an existing health plan measure used in a variety of reporting programs for the general population (NQF #0055: Comprehensive Diabetes Care: Eye Exam). This measure is endorsed by NQF and is stewarded by NC</t>
  </si>
  <si>
    <t xml:space="preserve">Patients who received an eye exam during the measurement year.
</t>
  </si>
  <si>
    <t>All patients 18-75 years as of December 31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</si>
  <si>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Claims, EHR (Only), Paper Records, Pharmacy</t>
  </si>
  <si>
    <t>DSHS</t>
  </si>
  <si>
    <t xml:space="preserve">WA State Common Measure Set </t>
  </si>
  <si>
    <t>http://www.hca.wa.gov/assets/program/2016.12.20.Common-Measure-Set-Health-Care-Quality-Cost-Approved.pdf</t>
  </si>
  <si>
    <t>NQF 1879</t>
  </si>
  <si>
    <t>Percentage of individuals at least 18 years of age as of the beginning of the measurement period with schizophrenia or schizoaffective disorder who had at least two prescription drug claims for antipsychotic medications and had a Proportion of Days Covered (PDC) of at least 0.8 for antipsychotic medications during the measurement period (12 consecutive months).</t>
  </si>
  <si>
    <t>Individuals with schizophrenia or schizoaffective disorder who had at least two prescription drug claims for antipsychotic medications and have a PDC of at least 0.8 for antipsychotic medications.</t>
  </si>
  <si>
    <t>Individuals at least 18 years of age as of the beginning of the measurement period with schizophrenia or schizoaffective disorder and at least two prescription drug claims for antipsychotic medications during the measurement period (12 consecutive months).</t>
  </si>
  <si>
    <t>Claims, Pharmacy, Other</t>
  </si>
  <si>
    <t>Clinician: Group/Practice, Health Plan, Population: Community, County, Region or State</t>
  </si>
  <si>
    <t>NQF Behavioral Health Report Phase 3</t>
  </si>
  <si>
    <t>NQF Behavioral Health Report Phase 1</t>
  </si>
  <si>
    <t>NQF 1880</t>
  </si>
  <si>
    <t>Adherence to Mood Stabilizers for Individuals with Bipolar I Disorder</t>
  </si>
  <si>
    <t>Percentage of individuals at least 18 years of age as of the beginning of the measurement period with bipolar I disorder who had at least two prescription drug claims for mood stabilizer medications and had a Proportion of Days Covered (PDC) of at least 0.8 for mood stabilizer medications during the measurement period (12 consecutive months).</t>
  </si>
  <si>
    <t>Individuals with bipolar I disorder who had at least two prescription drug claims for mood stabilizer medications and have a PDC of at least 0.8 for mood stabilizer medications.</t>
  </si>
  <si>
    <t>Individuals at least 18 years of age as of the beginning of the measurement period with bipolar I disorder and at least two prescription drug claims for mood stabilizer medications during the measurement period (12 consecutive months).</t>
  </si>
  <si>
    <t>Clinician: Group/Practice, Health Plan, Integrated Delivery System, Population: Community, County, Region or State</t>
  </si>
  <si>
    <t>NQF 1937</t>
  </si>
  <si>
    <t>Follow-Up After Hospitalization for Schizophrenia (7- and 30-day)</t>
  </si>
  <si>
    <t>The percentage of discharges for individuals 18 – 64 years of age who were hospitalized for treatment of schizophrenia and who had an outpatient visit, an intensive outpatient encounter or partial hospitalization with a mental health practitioner. Two rates are reported.
•The percentage of individuals who received follow-up within 30 days of discharge
•The percentage of individuals who received follow-up within 7 days of discharge</t>
  </si>
  <si>
    <t>30-Day Follow-Up: An outpatient visit, intensive outpatient encounter or partial hospitalization (Table–C) with a mental health practitioner within 30 days after discharge. Include outpatient visits, intensive outpatient encounters or partial hospitalizations that occur on the date of discharge.
7-Day Follow-Up: An outpatient visit, intensive outpatient encounter or partial hospitalization (Table–C) with a mental health practitioner within 7 days after discharge. Include outpatient visits, intensive outpatient encounters or partial hospitalizations that occur on the date of discharge.</t>
  </si>
  <si>
    <t>Adults 18 – 64 years of age of December 31 of the measurement year
Discharged alive from an acute inpatient setting (including acute care psychiatric facilities) with a principal schizophrenia diagnosis.</t>
  </si>
  <si>
    <t>NQF 2860</t>
  </si>
  <si>
    <t>Thirty-day all-cause unplanned readmission following psychiatric hospitalization in an inpatient psychiatric facility (IPF)</t>
  </si>
  <si>
    <t>This facility-level measure estimates an all-cause, unplanned, 30-day, risk-standardized readmission rate for adult Medicare fee-for-service (FFS) patients with a principal discharge diagnosis of a psychiatric disorder or dementia/Alzheimer’s disease.
The performance period for the measure is 24 months.</t>
  </si>
  <si>
    <t>The measure estimates the incidence of unplanned, all-cause readmissions to IPFs or short-stay acute care hospitals following discharge from an eligible IPF index admission. We defined readmission as any admission that occurs on or between Days 3 and 30 post-discharge, except those considered planned.</t>
  </si>
  <si>
    <t>The target population for this measure is Medicare FFS beneficiaries aged 18 years and older discharged from an inpatient psychiatric facility with a principal diagnosis of a psychiatric disorder. Eligible index admissions require enrollment in Medicare Parts A and B for 12 months prior to the index admission, the month of admission, and at least 30 days post discharge. Patients must be discharged alive to a non-acute setting (not transferred). A readmission within 30 days is eligible as an index admission, if it meets all other eligibility criteria.</t>
  </si>
  <si>
    <t>Clinician Office/ Clinic /Physician Practice, Other</t>
  </si>
  <si>
    <t>Clinician: Individual, Other</t>
  </si>
  <si>
    <t>Adult depression in primary care: percentage of patients with major depression or persistent depressive disorder whose primary care records show documentation of any communication between the primary care clinician and the mental health care clinician.</t>
  </si>
  <si>
    <t>This measure is used to assess the percentage of patients age 18 years and older with major depression or persistent depressive disorder whose primary care records show documentation of any communication between the primary care clinician and the mental health care clinician.</t>
  </si>
  <si>
    <t>Number of patients with documentation of communication between primary care clinician and mental health clinician during the measurement period</t>
  </si>
  <si>
    <t xml:space="preserve">Number of patients age 18 years and older with a new or existing diagnosis of major depression or persistent depressive disorder during the measurement period (see the related "Denominator Inclusions/Exclusions" field) </t>
  </si>
  <si>
    <t>Administrative, EHR (Only)</t>
  </si>
  <si>
    <t>https://www.qualitymeasures.ahrq.gov/summaries/summary/50190/adult-depression-in-primary-care-percentage-of-patients-with-major-depression-or-persistent-depressive-disorder-whose-primary-care-records-show-documentation-of-any-communication-between-the-primary-care-clinician-and-the-mental-health-care-clinician?q=mental+health</t>
  </si>
  <si>
    <t>Institute for Clinical Systems Improvement</t>
  </si>
  <si>
    <t>Assessment of integrated care: overall score on the Site Self Assessment (SSA) Evaluation Tool</t>
  </si>
  <si>
    <t>Overall score on the Site Self Assessment (SSA) Survey (see the related "Numerator Inclusions/Exclusions" field)</t>
  </si>
  <si>
    <t xml:space="preserve">This measure applies to sites that completed the Site Self Assessment (SSA) Survey (one site at a time).
</t>
  </si>
  <si>
    <t>Clinician Office/ Clinic /Physician Practice, Other, Emergency Department , Hospital, Nursing Home/SNF</t>
  </si>
  <si>
    <t>https://www.qualitymeasures.ahrq.gov/summaries/summary/48770/assessment-of-integrated-care-overall-score-on-the-site-self-assessment-ssa-evaluation-tool?q=mental+health</t>
  </si>
  <si>
    <t>Clinician: Group/Practice, Other</t>
  </si>
  <si>
    <t>Maine Health Access Foundation</t>
  </si>
  <si>
    <t>Assessment of integrated care: total score for the "Integrated Services and Patient and Family-Centeredness" characteristics on the Site Self Assessment (SSA) Evaluation Tool.</t>
  </si>
  <si>
    <t xml:space="preserve">This measure is used to assess the total score for the "Integrated Services and Patient and Family-Centeredness" characteristics on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9 characteristics include:
1.Level of integration: primary care and mental/behavioral health care? 
2.Screening and assessment for emotional/behavioral health needs (e.g., stress, depression, anxiety, substance abuse) (Alternate: If you are a behavioral or mental health site, screening and assessment for medical care needs)? 
3.Treatment plan(s) for primary care and behavioral/mental health care 
4.Patient care that is based on (or informed by) best practice evidence for behavioral health (BH)/mental health (MH) and primary care 
5.Patient/family involvement in care plan 
6.Communication with patients about integrated care 
7.Follow-up of assessments, tests, treatment, referrals and other services 
8.Social support (for patients to implement recommend treatment) 
9.Linking to community resources 
</t>
  </si>
  <si>
    <t>This measure applies to sites that completed the "Integrated Services and Patient and Family-Centeredness" characteristics on the Site Self Assessment (SSA) Survey (one site at a time).</t>
  </si>
  <si>
    <t>Total score on the "Integrated Services and Patient and Family-Centeredness" characteristics (see the related "Numerator Inclusions/Exclusions" field)</t>
  </si>
  <si>
    <t>https://www.qualitymeasures.ahrq.gov/summaries/summary/48768/assessment-of-integrated-care-total-score-for-the-integrated-services-and-patient-and-familycenteredness-characteristics-on-the-site-self-assessment-ssa-evaluation-tool?q=mental+health</t>
  </si>
  <si>
    <t>Assessment of integrated care: total score for the "Practice/Organization" characteristics on the Site Self Assessment (SSA) Evaluation Tool.</t>
  </si>
  <si>
    <t xml:space="preserve">This measure is used to assess the total score for the "Practice/Organization" characteristics on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9 characteristics include:
1.Organizational leadership for integrated care 
2.Patient care team for implementing integrated care 
3.Providers' engagement with integrated care ("buy-in") 
4.Continuity of care between primary care and behavioral/mental health 
5.Coordination of referrals and specialists 
6.Data systems/patient records 
7.Patient/family input to integration management 
8.Physician, team and staff education and training for integrated care 
9.Funding sources/resources 
</t>
  </si>
  <si>
    <t>This measure applies to sites that completed the "Practice/Organization" characteristics on the Site Self Assessment (SSA) Survey (one site at a time).</t>
  </si>
  <si>
    <t>Total score on the "Practice/Organization" characteristics (see the related "Numerator Inclusions/Exclusions" field)</t>
  </si>
  <si>
    <t>https://www.qualitymeasures.ahrq.gov/summaries/summary/48769/assessment-of-integrated-care-total-score-for-the-practiceorganization-characteristics-on-the-site-self-assessment-ssa-evaluation-tool?q=mental+health</t>
  </si>
  <si>
    <t>NQF 0726</t>
  </si>
  <si>
    <t>Patient Experience of Psychiatric Care as Measured by the Inpatient Consumer Survey (ICS)</t>
  </si>
  <si>
    <t>Number of patients who respond positively to the domain (outcome of care, dignity, rights, participation in treatment, hospital environment, and empowerment.) Each domain is calculated separately.
Six domains are embedded in the ICS. Hospitals can choose to participate in any of the six performance measures, one for each domain. The outcome of care domain includes questions about the effect of the hospital stay on the patient´s ability to deal with their illness and with social situations. The dignity domain includes questions about the quality of interactions between staff and patients that highlight a respectful relationship. The rights domain includes questions about the ability of patients to express disapproval with conditions or treatment and receive an appropriate response from the organization. The participation in treatment domain includes questions about patient´s involvement in their hospital treatment as well as coordination with the patient´s doctor or therapist from the community. The hospital environment includes questions about feeling safe in the hospital and the aesthetics of the hospital. The empowerment domain includes questions about patients having a choice of treatment options and about the helpfulness of their contact with their doctor or therapist.</t>
  </si>
  <si>
    <t>Number of patients completing at least 2 questions included in the domain. Domains (or measures) include outcome of care, dignity, rights, participation in treatment, hospital environment, and empowerment.</t>
  </si>
  <si>
    <t>Facility, Other, Population: Community, County, Region or State</t>
  </si>
  <si>
    <t>Behavioral Health: Inpatient, Hospital, Long Term Acute Care</t>
  </si>
  <si>
    <t>NRI-INC</t>
  </si>
  <si>
    <t>Major depressive disorder (MDD): percentage of medical records of patients aged 18 years and older with a diagnosis of MDD and a specific diagnosed comorbid condition (diabetes, coronary artery disease, ischemic stroke, intracranial hemorrhage, chronic kidney disease [stages 4 or 5], ESRD or congestive heart failure) being treated by another clinician with communication to the clinician treating the comorbid condition.</t>
  </si>
  <si>
    <t>This measure is used to assess the percentage of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with communication to the clinician treating the comorbid condition.</t>
  </si>
  <si>
    <t>Clinician Office/ Clinic /Physician Practice, Behavioral Health: Outpatient</t>
  </si>
  <si>
    <t>https://www.qualitymeasures.ahrq.gov/summaries/summary/49267/major-depressive-disorder-mdd-percentage-of-medical-records-of-patients-aged-18-years-and-older-with-a-diagnosis-of-mdd-and-a-specific-diagnosed-comorbid-condition-diabetes-coronary-artery-disease-ischemic-stroke-intracranial-hemorrhage-chronic-kidney-disease-?q=mental+health</t>
  </si>
  <si>
    <t>Physician Consortium for Performance Improvement®</t>
  </si>
  <si>
    <t>Patients from the denominator for whom medical records show documentation of at least one screening for depression (e.g., PRIME-MD, SDDS-PC, MOS, CSED, BDI-S, BDI, or progress note documenting presence or absence of depressed symptoms) during the 12-month period.</t>
  </si>
  <si>
    <t>All patients seen at least 3 times in a medical clinic [primary care, general medicine, internal medicine, family practice, flight medicine, gynecology, women's or mental health clinics] during a 12-month period.</t>
  </si>
  <si>
    <t>Administrative, Other</t>
  </si>
  <si>
    <t>http://www.cqaimh.org/Report.asp?Code=VHADOD01D&amp;POP=0</t>
  </si>
  <si>
    <t>Veterans Health Administration/Department of Defense</t>
  </si>
  <si>
    <t>CQAIMH</t>
  </si>
  <si>
    <t>PACT Utilization for Individuals with Schizophrenia</t>
  </si>
  <si>
    <t>Number of adult patients in a plan who have two or more inpatient stays or four emergency room crisis visits with a diagnosis of schizophrenia in the prior 12 month period.</t>
  </si>
  <si>
    <t>http://www.cqaimh.org/Report.asp?Code=APAT0006D&amp;POP=0</t>
  </si>
  <si>
    <t>American Psychiatric Association</t>
  </si>
  <si>
    <t>Assignment of Primary Care Physician to Individuals with Schizophrenia</t>
  </si>
  <si>
    <t xml:space="preserve"> Enrollees who had either one inpatient admission or two outpatient visits with a primary diagnosis of schizophrenia within a 12 month period.</t>
  </si>
  <si>
    <t xml:space="preserve"> The number of individuals in the denominator who were assigned a primary care physician.</t>
  </si>
  <si>
    <t>http://www.cqaimh.org/Report.asp?Code=UTAH0004D&amp;POP=0</t>
  </si>
  <si>
    <t xml:space="preserve"> Dickey et al., in press
</t>
  </si>
  <si>
    <t>http://www.cqaimh.org/Report.asp?Code=MQOC0002D&amp;POP=0</t>
  </si>
  <si>
    <t>Number of patients in the denominator who are enrolled in a Program for Assertive Community Treatment (PACT).</t>
  </si>
  <si>
    <t xml:space="preserve"> All patients admitted to a hospital during a specified time period with a primary diagnosis of schizophrenia whose inpatient admission or discharge assessment indicates the presence of a recent (&lt; 30 days) history of substance abuse or dependence.</t>
  </si>
  <si>
    <t xml:space="preserve"> Patients from the denominator whose discharge plan includes a referral to substance abuse treatment or documentation that the patient refused substance abuse treatment.
</t>
  </si>
  <si>
    <t>Referrals for Substance Abuse Treatment for the Dually Diagnosed</t>
  </si>
  <si>
    <t xml:space="preserve">Patients from the denominator who have received an assessment of substance abuse or dependence [documentation in the inpatient admission assessment or discharge note of the presence or absence of current or past substance abuse or dependence, or documentation of an unsuccessful attempt to ascertain this information].
</t>
  </si>
  <si>
    <t>All patients discharged from a hospital with a primary diagnosis of schizophrenia during a specified period of time.</t>
  </si>
  <si>
    <t>http://www.cqaimh.org/Report.asp?Code=MQOC0001D&amp;POP=0</t>
  </si>
  <si>
    <t>Substance Abuse Assessment in Schizophrenia</t>
  </si>
  <si>
    <t>Screening for Depression</t>
  </si>
  <si>
    <t xml:space="preserve">This measure is used to assess the overall score for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18 characteristics are divided into two sections and include: Integrated Services and Patient and Family-Centeredness 1.Level of integration: primary care and mental/behavioral health care?  2.Screening and assessment for emotional/behavioral health needs (e.g., stress, depression, anxiety, substance abuse) (Alternate: If you are a behavioral or mental health site, screening and assessment for medical care needs)? 
3.Treatment plan(s) for primary care and behavioral/mental health care  4.Patient care that is based on (or informed by) best practice evidence for behavioral health (BH)/mental health (MH) and primary care  5.Patient/family involvement in care plan  6.Communication with patients about integrated care 7.Follow-up of assessments, tests, treatment, referrals and other services  8.Social support (for patients to implement recommend treatment)  9.Linking to Community Resources  Practice/Organization 1.Organizational leadership for integrated care 2.Patient care team for implementing integrated care  3.Providers' engagement with integrated care ("buy-in") 4.Continuity of care between primary care and behavioral/mental health 5.Coordination of referrals and specialists 
6.Data systems/patient records 7.Patient/family input to integration management 8.Physician, team and staff education and training for integrated care 
9.Funding sources/resources 
</t>
  </si>
  <si>
    <t>a) Effective Acute Phase Treatment: At least 84 days (12 weeks) of continuous treatment with antidepressant medication (Table AMM-C) during the 114-day period following the Index Prescription Start Date (IPSD) (115 total days). The continuous treatment allows gaps in medication treatment up to a total of 30 days during the 115-day period. Gaps can include either washout period gaps to change medication or treatment gaps to refill the same medication.
Regardless of the number of gaps, there may be no more than 30 gap days. Count any combination of gaps (e.g., two washout gaps of 15 days each, or two washout gaps of 10 days each and one treatment gap of 10 days). b) Effective Continuation Phase Treatment: At least 180 days (6 months) of continuous treatment with antidepressant medication (Table AMM-C) during the 232-day period following the IPSD. Continuous treatment allows gaps in medication treatment up to a total of 51 days during the 232-day period. Gaps can include either washout period gaps to change medication or treatment gaps to refill the same medication.Regardless of the number of gaps, gap days may total no more than 51. Count any combination of gaps (e.g., two washout gaps, each 25 days or two washout gaps of 10 days each and one treatment gap of 10 days).</t>
  </si>
  <si>
    <t>The Patient Experience of Psychiatric Care as Measure by the Inpatient Consumer Survey (ICS) was developed to gather patient´s evaluation of their inpatient psychiatric care. The survey is composed of the following six individual measures or domains: Measure #1: Outcome of care- The receipt of mental healthcare services should enable patients to effectively deal with their illness and with social situations. Patient´s report of the effectiveness of the organization in enabling this improvement is an important dimension of the quality of care of the organization. The following questions of the ICS pertain to the Outcome of care domain: Q1.I am able to deal with crisis.; Q2. My symptoms are not bothering me as much.; Q4. I do better in social situations.; and Q5. I deal more effectively with daily problems. Measure #2: Dignity- The provision of mental healthcare services should be in an atmosphere where patients feel respected and treated with dignity. Patient´s report of the effectiveness of the organization in providing this respectful exchange is an important dimension of the quality of care of the organization. The following questions of the ICS pertain to the Dignity domain: Q6. I was treated with dignity and respect.; Q7. Staff here believe that I can grow, change and recover.; Q8. I felt comfortable asking questions about my treatment and medications.; and Q9. I was encouraged to use self-help/support groups. Measure #3: Rights- The provision of mental healthcare services should be in an atmosphere where patients feel that they can express disapproval with conditions or treatment and receive an appropriate response from the organization. Patient´s report of the effectiveness of the organization in providing this respectful exchange is an important dimension of the quality of care of the organization. The following questions of the ICS pertain to the Rights domain: Q13. I felt free to complain without fear of retaliation.; Q14. I felt safe to refuse medication or treatment during my hospital stay.; and Q15. My complaints and grievances were addressed. Measure #4: Participation in treatment- Patient´s involvement in the treatment process and the coordination of discharge planning with their doctors or therapist from the community are enabling activities that strengthen patient´s ability to care for themselves. Patient´s report of the effectiveness of the organization in supporting this level of involvement is an important dimension of the quality of care of the organization. The following questions of the ICS pertain to the Participation in treatment domain: Q16. I participated in planning my discharge.; Q17. Both I and my doctor or therapist from the community were actively involved in my hospital treatment plan.; and Q18. I had the opportunity to talk with my doctor or therapist from the community prior to discharge. Measure #5: Hospital environment - The provision of mental healthcare services should be in an environment conducive to patients feeling safe and enabling patients to focus on recovering from their illness. The following questions of the ICS pertain to the Hospital environment domain: Q19. The surroundings and atmosphere at the hospital helped me get better.; Q20. I felt I had enough privacy in the hospital.; Q21. I felt safe while in the hospital.; and Q22. The hospital environment was clean and comfortable.
Measure #6: Empowerment - The provision of mental healthcare services should be in an atmosphere where patients feel that they, interactively with their doctors and therapist, learn more about their illness and about their treatment options and are encouraged to determine their best plan to recovery. Patient´s report of the effectiveness of the organization in enabling this respectful, compassionate, and supportable encounter among patients and healthcare professionals is an important dimension of the quality of care of the organization. The following questions pertain to the Hospital empowerment domain: Q25. I had a choice of treatment options.; Q26. My contact with my doctor was helpful.; and, Q27. My contact with nurses and therapist was helpful.
Question 28, "If I had a choice of hospitals, I would still choose this one", is considered as the anchor item utilized to measure overall satisfaction with the mental healthcare service received. This question does not pertain to any of the six measures/domains of the ICS.
Each measure is scored as the percentage of patients (adolescents aged 13-17 and adults aged 18 and older) at time of discharge or at annual review who respond positively to the domain on the survey for a given month. Survey questions are based on a standard 5-point Likert scale, evaluated on a scale from strongly disagree to strongly agree.
As a note, the words domain and measure are used interchangeably during the application.</t>
  </si>
  <si>
    <t>Depression: percent of clinically significant depression patients who have had a documented follow-up 1 to 3 weeks after their last New Episode Patient Health Questionnaire (PHQ)</t>
  </si>
  <si>
    <t>This population-based measure is used in primary care settings to assess the percent of clinically significant depression* patients who have had a documented follow-up 1 to 3 weeks after their last New Episode Patient Health Questionnaire (PHQ)**.
Early clinical follow-up is helpful to monitor early adherence and early side-effects which might lead to non-adherence (Katon W, et al., JAMA 1995).</t>
  </si>
  <si>
    <t>All clinically significant depression* patients with a New Episode Patient Health Questionnaire (PHQ)** within the last 12 calendar months</t>
  </si>
  <si>
    <t>All clinically significant depression* patients with follow-up 1 to 3 weeks after their last New Episode Patient Health Questionnaire (PHQ)**, and last New Episode PHQ is within the last 12 calendar months</t>
  </si>
  <si>
    <t xml:space="preserve">HRSA </t>
  </si>
  <si>
    <t>https://www.qualitymeasures.ahrq.gov/summaries/summary/27609?</t>
  </si>
  <si>
    <t>This measure assesses the number and percentage of members receiving the following mental health services during the measurement year:
Any service
Inpatient
Intensive outpatient or partial hospitalization
Outpatient or emergency department (ED)</t>
  </si>
  <si>
    <t>Members who received inpatient, intensive outpatient, partial hospitalization, outpatient and emergency department (ED) mental health services (see the related "Numerator Inclusions/Exclusions" field)</t>
  </si>
  <si>
    <t>Annual Physical Exam for Persons with Mental Illness</t>
  </si>
  <si>
    <t>http://www.cqaimh.org/Report.asp?Code=MHSI0002D&amp;POP=0</t>
  </si>
  <si>
    <t xml:space="preserve">Center for Mental Health Services </t>
  </si>
  <si>
    <t>Assessment for Medical Problems of Psychiatric Patients</t>
  </si>
  <si>
    <t>Individuals from the denominator whose psychiatric evaluation includes a past medical history and current general medical condition.</t>
  </si>
  <si>
    <t>All individuals age 18 and older who undergo a psychiatric evaluation during a specified period.</t>
  </si>
  <si>
    <t>http://www.cqaimh.org/Report.asp?Code=APAG0002D&amp;POP=0</t>
  </si>
  <si>
    <t>ASAM</t>
  </si>
  <si>
    <t>Substance use disorders: percentage of patients aged 18 years and older with a diagnosis of current substance abuse or dependence who were screened for depression within the 12 month reporting period</t>
  </si>
  <si>
    <t>This measure is used to assess the percentage of patients aged 18 years and older with a diagnosis of current substance abuse or dependence who were screened for depression within the 12 month reporting period.</t>
  </si>
  <si>
    <t>All patients aged 18 years and older with a diagnosis of current substance abuse or dependence (see the related "Denominator Inclusions/Exclusions" field)</t>
  </si>
  <si>
    <t>Patients who were screened for depression within the 12 month reporting period</t>
  </si>
  <si>
    <t>Administrative, Paper Records, EHR (Only)</t>
  </si>
  <si>
    <t>https://www.qualitymeasures.ahrq.gov/summaries/summary/27964?</t>
  </si>
  <si>
    <t>Internal quality improvement
Professional certification</t>
  </si>
  <si>
    <t>APA, NCQA, PCPI</t>
  </si>
  <si>
    <t>NQF 0104</t>
  </si>
  <si>
    <t>Adult Major Depressive Disorder (MDD): Suicide Risk Assessment</t>
  </si>
  <si>
    <t>Percentage of patients aged 18 years and older with a diagnosis of major depressive disorder (MDD) with a suicide risk assessment completed during the visit in which a new diagnosis or recurrent episode was identified</t>
  </si>
  <si>
    <t>Patients with a suicide risk assessment completed during the visit in which a new diagnosis or recurrent episode was identified</t>
  </si>
  <si>
    <t>All patients aged 18 years and older with a diagnosis of major depressive disorder (MDD)</t>
  </si>
  <si>
    <t>Other, Registry</t>
  </si>
  <si>
    <t>Behavioral Health: Outpatient, Clinician Office/ Clinic /Physician Practice, Other</t>
  </si>
  <si>
    <t>AMA-PCPI</t>
  </si>
  <si>
    <t>NQF 0647</t>
  </si>
  <si>
    <t>Transition Record with Specified Elements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</si>
  <si>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</si>
  <si>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</si>
  <si>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All patients, regardless of age, discharged from an inpatient facility (eg, hospital inpatient or observation, skilled nursing facility, or rehabilitation facility) to home/self care or any other site of care.</t>
  </si>
  <si>
    <t>Claims, Paper Records, Other</t>
  </si>
  <si>
    <t>Other, Hospital, Inpatient Rehabilitation Center , Nursing Home/SNF</t>
  </si>
  <si>
    <t>Timely Transmission of Transition Record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</si>
  <si>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</si>
  <si>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Patients for whom a transition record was transmitted to the facility or primary physician or other health care professional designated for follow-up care within 24 hours of discharge</t>
  </si>
  <si>
    <t>All patients, regardless of age, discharged from an inpatient facility (eg, hospital inpatient or observation, skilled nursing facility, or rehabilitation facility) to home/self care or any other site of care</t>
  </si>
  <si>
    <t>Facility, Integrated Delivery System</t>
  </si>
  <si>
    <t>Hospital, Nursing Home/SNF, Inpatient Rehabilitation Center , Other</t>
  </si>
  <si>
    <t>Hospital Compare, Inpatient Psychiatric Facility Quality Reporting, Medicaid</t>
  </si>
  <si>
    <t>AMA PCPI</t>
  </si>
  <si>
    <t>NQF 0648</t>
  </si>
  <si>
    <t>Depression Utilization of the PHQ-9 Tool</t>
  </si>
  <si>
    <t>Adult patients age 18 and older with the diagnosis of major depression or dysthymia who have a PHQ-9 tool administered at least once during the four month measurement period. The Patient Health Questionnaire (PHQ-9) tool is a widely accepted, standardized tool that is completed by the patient, ideally at each visit, and utilized by the provider to monitor treatment progress.</t>
  </si>
  <si>
    <t>Adult patients age 18 and older with the diagnosis of major depression or dysthymia who have a PHQ-9 tool administered at least once during the four month measurement period.</t>
  </si>
  <si>
    <t>Adult patients age 18 and older with the diagnosis of major depression or dysthymia.</t>
  </si>
  <si>
    <t>EHR (Only), Paper Records, Other</t>
  </si>
  <si>
    <t>NQF 0712</t>
  </si>
  <si>
    <t>NQF 0646</t>
  </si>
  <si>
    <t>Reconciled Medication List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</si>
  <si>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reconciled medication list at the time of discharge including, at a minimum, medications in the specified categories</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</si>
  <si>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</si>
  <si>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Hospital, Inpatient Rehabilitation Center , Nursing Home/SNF, Other</t>
  </si>
  <si>
    <t>Mental Health Quality of Life Indicators</t>
  </si>
  <si>
    <t xml:space="preserve">Percentage of Members reporting their physical health as good within one standard deviation of the mean. The indicator is measured by regions as established by the CONTRACTOR as approved by KDADS. </t>
  </si>
  <si>
    <t xml:space="preserve">Number of Adults with SPMI reporting they are in good physical health </t>
  </si>
  <si>
    <t xml:space="preserve"> total number of persons interviewed. KDADS will provide each MCO with list of SPMI adults annually</t>
  </si>
  <si>
    <t>http://www.kancare.ks.gov/docs/default-source/policies-and-reports/quality-measurement/kancare-rfp---attachment-j-state-quality-strategy.pdf?sfvrsn=2</t>
  </si>
  <si>
    <t>KanCare Program</t>
  </si>
  <si>
    <t>State of Kansas</t>
  </si>
  <si>
    <t>KanCare Program Medicaid State Quality Strategy</t>
  </si>
  <si>
    <t>Access standards for post-stabilization in an Emergency Room setting</t>
  </si>
  <si>
    <t xml:space="preserve">Total number of Member screens indicating CMHC staff arrival within the designated time for each standard. Performance for all access standards is measured in total minutes from the time of the initial call to the screener’s arrival time at the Member’s location. This measure is designed to demonstrate adequate timeliness in reaching the Emergency Room setting and is not reliant on the initiation of the screen for that determination. All requests for CMHC staff to evaluate the need for an inpatient screen in a Hospital Emergency
Room are included in this measure regardless of whether the response resulted in a screening service, e.g., in situations that are resolved thru crisis stabilization. </t>
  </si>
  <si>
    <t>Total number of requests for mental health inpatient screens of Members originating in a Hospital Emergency Room during the reporting time period</t>
  </si>
  <si>
    <t>data source for measuring:Inpatient Screening Database (IPS)/KDADS</t>
  </si>
  <si>
    <t>Ambulatory Care: Outpatient utilization</t>
  </si>
  <si>
    <t>Claims, Administrative</t>
  </si>
  <si>
    <t>https://www.oregon.gov/oha/Metrics/Documents/2015_performance_report.pdf</t>
  </si>
  <si>
    <t>Oregon CCOs</t>
  </si>
  <si>
    <t xml:space="preserve">Oregon Health Authority </t>
  </si>
  <si>
    <t>Oregon's Health System Transformation: CCO Metrics 2015 Final Report</t>
  </si>
  <si>
    <t>Current status at NQF. 0418 was not submitted for review but 2 measures with the same title 3132 (emeasure) and 3148 were submitted.</t>
  </si>
  <si>
    <t>Maternal Depression Screening</t>
  </si>
  <si>
    <t>The percentage of children who turned 6 months of age during the measurement year, who had a face-to-face visit
between the clinician and the child during child's first 6 months, and who had a maternal depression screening for the
mother at least once between 0 and 6 months of life.</t>
  </si>
  <si>
    <t>Children with documentation of maternal screening or treatment for postpartum depression for the mother.</t>
  </si>
  <si>
    <t>n Children with a visit who turned 6 months of age in the measurement period.</t>
  </si>
  <si>
    <t>file:///C:/Users/kbuchanan/Downloads/Maternal-Depression-Screening-372-EHR.pdf</t>
  </si>
  <si>
    <t>PQRS and WY state</t>
  </si>
  <si>
    <t>Closing the Referral Loop: Receipt of Specialist Report</t>
  </si>
  <si>
    <t>Percentage of patients with referrals, regardless of age, for which the referring provider receives a report from the provider to whom the patient was referred.</t>
  </si>
  <si>
    <t>Number of patients with a referral, for which the referring provider received a report from the provider to whom the patient was referred.</t>
  </si>
  <si>
    <t>Number of patients, regardless of age, who were referred by one provider to another provider, and who had a visit during the measurement period.</t>
  </si>
  <si>
    <t xml:space="preserve">Wyoming’s PCMH Program 
</t>
  </si>
  <si>
    <t xml:space="preserve">Numerator: A follow-up PHQ-9 score documented at 5-7 months after the initial elevated score; a PHQ-9 score &lt;5 documented at 5-7 months following the initial elevated score; a 50% reduction in the phq-9 score documented at 5-7 months following the initial elevated score.  </t>
  </si>
  <si>
    <t xml:space="preserve">All members age ≥12 with a diagnosis of major depressive disorder or dysthymia who had an initial elevated PHQ-9 score of &gt;9.   </t>
  </si>
  <si>
    <t xml:space="preserve">The percentage of members age ≥12 with a diagnosis of major depressive disorder or dysthymia and an elevated PHQ-9 score, who had evidence of response or remission within 5–7 months after the initial elevated PHQ-9 score.   </t>
  </si>
  <si>
    <t>This measure is adapted from depression measures developed by Minnesota Community Measurement. Learn more at MNCM.org.  It is also a first-year measure</t>
  </si>
  <si>
    <t xml:space="preserve">Bree Collaborative </t>
  </si>
  <si>
    <t xml:space="preserve">Follow-Up After Emergency Department Visit for Mental Illness </t>
  </si>
  <si>
    <t xml:space="preserve">Depression Remission or Response for Adolescents and Adults  </t>
  </si>
  <si>
    <t xml:space="preserve">Follow-Up After Emergency Department Visit for Mental Illness. The percentage of emergency department (ED) visits for members 6 years of age and older with a primary diagnosis of mental illness, who had an outpatient visit, an intensive outpatient encounter or a partial hospitalization for mental illness. </t>
  </si>
  <si>
    <t>is a HEDIS measure. https://www.ncqa.org/Portals/0/PublicComment/HEDIS2017/3.%20FUM%20Materials.pdf</t>
  </si>
  <si>
    <t>is a HEDIS measure. https://www.ncqa.org/Portals/0/PublicComment/HEDIS2017/6.%20DRR%20Materials.pdf</t>
  </si>
  <si>
    <t>HEDIS 2017</t>
  </si>
  <si>
    <t>First-year measure. Information source http://www.ncqa.org/Portals/0/PublicComment/BHQM2014/10.%20Specs%20Follow-up%20After%20Emergency%20Department%20Visit%20for%20Mental%20Illness%20or%20AOD.pdf</t>
  </si>
  <si>
    <t xml:space="preserve">Patients who were treated and released alive from the emergency department with a mental illness.
</t>
  </si>
  <si>
    <t xml:space="preserve">Mental Illness 7-day follow-up rate: An outpatient visit, intensive outpatient encounter or partial hospitalization for mental health within 7 days after emergency department discharge. Include outpatient visits, intensive outpatient encounters or partial hospitalizations that occur on the date of discharge.
Mental Illness 30-day follow-up rate: An outpatient visit, intensive outpatient encounter or partial hospitalization for mental health within 30 days after emergency department discharge. Include outpatient visits, intensive outpatient encounters or partial hospitalizations that occur on the date of discharge.
</t>
  </si>
  <si>
    <t>Mental health utilization: number and percentage of members receiving the following mental health services during the measurement year: any service, inpatient, intensive outpatient or partial hospitalization, and outpatient or ED.</t>
  </si>
  <si>
    <t xml:space="preserve">For commercial, Medicaid, and Medicare product lines, all member months during the measurement year for members with the mental health benefit, stratified by age and sex (see the related "Denominator Inclusions/Exclusions" field)
</t>
  </si>
  <si>
    <t>Emergency Department , Hospital, Other, Outpatient Rehabilitation</t>
  </si>
  <si>
    <t>Is a HEDIS measure. https://www.qualitymeasures.ahrq.gov/summaries/summary/49826#</t>
  </si>
  <si>
    <t>State of Use: Current routine use. Current Use: Accreditation, External oversight/Medicaid, External oversight/Medicare, External oversight/State government program, Monitoring and planning</t>
  </si>
  <si>
    <t xml:space="preserve">Re: measurement setting. ARHQ says "Behavioral Health Care" doesn't specifiy outpatient or inpatient. </t>
  </si>
  <si>
    <t>Behavioral Health Risk Assessment (for Pregnant Women) (BHRA)</t>
  </si>
  <si>
    <t>Percentage of patients, regardless of age, who gave birth during a 12-month period seen at least once for prenatal care who received a behavioral health screening risk assessment that includes the following screenings at the first prenatal visit: screening for depression, alcohol use, tobacco use, drug use, and intimate partner violence screening</t>
  </si>
  <si>
    <t>Patients who received the following behavioral health screening risk assessments at the first prenatal visit: - Depression screening Patients who were screened for depression at the first visit. Questions may be asked either directly by a health care provider or in the form of self-completed paper- or computer administered questionnaires and results should be documented in the medical record. Depression screening may include a self-reported validated depression screening tool (eg, PHQ-2, Beck Depression Inventory, Beck Depression Inventory for Primary Care, Edinburgh Postnatal Depression Scale (EPDS) )
- Alcohol use screening Patients who were screened for any alcohol use at the first visit
- Tobacco use screening Patients who were screened for tobacco use* at the first visit
- Drug use (illicit and prescription, over the counter) screening Patients who were screened for any drug use at the first visit
- Intimate partner violence screening- Patients who were screened for intimate partner violence/abuse at the first visit. Questions may be asked either directly by a health care provider or in the form of self-completed paper- or computer administered questionnaires and results should be documented in the medical record. Intimate partner violence screening may include a self-reported validated depression screening tool (eg, Hurt, Insult, Threaten, and Scream (HITS), Woman Abuse Screening Tool (WAST), Partner Violence Screen (PVS), Abuse Assessment Screen (AAS)) 
To satisfactorily meet the numerator – ALL screening components must be performed</t>
  </si>
  <si>
    <t>All patients, regardless of age, who gave birth during a 12-month period seen at least once for prenatal care</t>
  </si>
  <si>
    <t>Buying value spreadsheet</t>
  </si>
  <si>
    <t>American Medical Association - Physician Consortium for Performance Improvement (AMA-PCPI)</t>
  </si>
  <si>
    <t xml:space="preserve">Part of Medicaid Child Core Set </t>
  </si>
  <si>
    <t>Mental Health Service Penetration</t>
  </si>
  <si>
    <t>WA DSHS</t>
  </si>
  <si>
    <t>Behavioral Health Access to Care Metrics: Illustration of the Impact of Case-mix Adjustment</t>
  </si>
  <si>
    <t>The percentage of members with a mental health service need who received mental health
services in the measurement year.
These specifications are derived from a measure developed by the Washington State
Department of Social and Health Services, in collaboration with Medicaid delivery system
stakeholders, as part of the 5732/1519 performance measure development process.</t>
  </si>
  <si>
    <t>Include in the denominator all individuals in the eligible population with a mental health service need in the 24‐month identification window.</t>
  </si>
  <si>
    <t xml:space="preserve">Include in the numerator all individuals receiving at least one mental health services meeting at least one of the following criteria in the 12‐month measurement year: Mental health service modality from RSN/BHO encounter data, Tribal mental health encounter, Mental health
provider taxonomy, Mental health procedure code, Mental health condition management in primary care,  </t>
  </si>
  <si>
    <t>Claims, Other</t>
  </si>
  <si>
    <t>WA State Medicaid Demo</t>
  </si>
  <si>
    <t xml:space="preserve">Care Coordinator Assignment </t>
  </si>
  <si>
    <t>University of Washington/Coordinated Care Initiative</t>
  </si>
  <si>
    <t>Percentage of clients in the target population with an assigned care coordinator</t>
  </si>
  <si>
    <t>CA waiver</t>
  </si>
  <si>
    <t>http://www.dhcs.ca.gov/provgovpart/Documents/MC2020_AttachmentQ_PRIMEProjectsMetrics.pdf</t>
  </si>
  <si>
    <t xml:space="preserve">CA 1115 Waiver - PRIME </t>
  </si>
  <si>
    <t>Medicare Physician Quality Reporting System (PQRS), Medicare Shared Savings Program (MSSP), Physician Feedback/Quality and Resource Use Reports (QRUR), Physician Value-Based Payment Modifier (VBM), CA 1115 Waiver - PRIME</t>
  </si>
  <si>
    <t xml:space="preserve">CA Whole Person Care Pilot </t>
  </si>
  <si>
    <t>Medicaid, Medicare Physician Quality Reporting System (PQRS), Medicare Shared Savings Program (MSSP), Physician Compare, Physician Feedback/Quality and Resource Use Reports (QRUR), Physician Value-Based Payment Modifier (VBM). Used in Oregon state CCO, CA 1115 Waiver - PRIME, GA, CO</t>
  </si>
  <si>
    <t>PQRS</t>
  </si>
  <si>
    <t>Feasibility (Numeric)</t>
  </si>
  <si>
    <t>Scientific Acceptability (Numeric)</t>
  </si>
  <si>
    <t>Usability (Numeric)</t>
  </si>
  <si>
    <t>Evidence (Numeric)</t>
  </si>
  <si>
    <t>Raw Score (Updated Percentages)</t>
  </si>
  <si>
    <t xml:space="preserve">Screening for physical and mental conditions </t>
  </si>
  <si>
    <t>NQF Patient Safety 2015 http://www.qualityforum.org/Publications/2015/01/NQF-Endorsed_Measures_for_Patient_Safety,_Final_Report.aspx</t>
  </si>
  <si>
    <t>2015 NQF Patient Safety Report</t>
  </si>
  <si>
    <t>NQF Behavioral Health Phase 3 report http://www.qualityforum.org/Publications/2015/05/Behavioral_Health_Endorsement_Maintenance_2014_Final_Report_-_Phase_3.aspx</t>
  </si>
  <si>
    <t xml:space="preserve">Team-based care for physical and mental health </t>
  </si>
  <si>
    <t>NQF Behavioral Health Phase 2 report http://www.qualityforum.org/Publications/2014/05/Behavioral_Health_Endorsement_Maintenance_2014_-_Phase_II.aspx</t>
  </si>
  <si>
    <t>Medicaid, Medicare Physician Quality Reporting System (PQRS), Physician Feedback/Quality and Resource Use Reports (QRUR), Physician Value-Based Payment Modifier (VBM), Qualified Health Plan (QHP) Quality Rating System (QRS)</t>
  </si>
  <si>
    <t>Patients screened for clinical depression on the date of the encounter using an age appropriate standardized tool AND, if positive, a follow-up plan is documented on the date of the positive screen (non-emeasure numerator)
Patients screened for depression on the date of the encounter using an age appropriate standardized tool AND if positive, a follow-up plan is documented on the date of the positive screen (emeasure numerator)</t>
  </si>
  <si>
    <t>All patients aged 12 years and older (non-emeasure denominator)
All patients aged 12 years and older before the beginning of the measurement period with at least one eligible encounter during the measurement period (emeasure denominator)</t>
  </si>
  <si>
    <t>NQF Patient Safety 2015 Report http://www.qualityforum.org/Publications/2015/01/NQF-Endorsed_Measures_for_Patient_Safety,_Final_Report.aspx</t>
  </si>
  <si>
    <t>NQF Patient Safety 2015 Report</t>
  </si>
  <si>
    <t xml:space="preserve">Care coordination/follow-up, Coordination of treatment among providers </t>
  </si>
  <si>
    <t>NQF Behavioral Health Phase 1 report http://www.qualityforum.org/Publications/2012/12/Behavioral_Health_Phase_1,_2012.aspx</t>
  </si>
  <si>
    <t xml:space="preserve">Hospital Compare, Inpatient Psychiatric Facility Quality Reporting, Medicaid, Medicare Physician Quality Reporting System (PQRS), Physician Feedback/Quality and Resource Use Reports (QRUR), Physician Value-Based Payment Modifier (VBM), Qualified Health Plan (QHP) Quality Rating System (QRS). Used in Oregon CCO and in OH Medicaid. </t>
  </si>
  <si>
    <t>NQF Care Coordination Project Phase 3 report  http://www.qualityforum.org/Publications/2014/12/NQF-Endorsed_Measures_for_Care_Coordination__Phase_3.aspx</t>
  </si>
  <si>
    <t xml:space="preserve">Unsure </t>
  </si>
  <si>
    <t xml:space="preserve">NQF Care Coordination Phase 3 Report </t>
  </si>
  <si>
    <t>The measure is also recommended in SAMHSA publication on National Behavioral Health Quality Framework</t>
  </si>
  <si>
    <t>ASAM also recommends their report "Performance Measures for the Addiction Specialist Physician"</t>
  </si>
  <si>
    <t>NQF Person and Family-Centered Care Project 2016-2017  Report http://www.qualityforum.org/Publications/2017/01/Person_and_Family_Centered_Care_Final_Report_-_Phase_3.aspx</t>
  </si>
  <si>
    <t xml:space="preserve">ARHQ Measure Clearinghouse </t>
  </si>
  <si>
    <t>Adherence to Antipsychotic Medications for Individuals with Schizophrenia</t>
  </si>
  <si>
    <t xml:space="preserve">Medicare Physician Quality Reporting System (PQRS), Physician Feedback/Quality and Resource Use Reports (QRUR), Physician Value-Based Payment Modifier (VBM); PA DHS Integrated Care Pay for Performance Program. GA state </t>
  </si>
  <si>
    <t>Yes, Yes</t>
  </si>
  <si>
    <t>Screening for both physical and mental conditions , Care coordination/follow-up</t>
  </si>
  <si>
    <t xml:space="preserve">Medicare Physician Quality Reporting System (PQRS), Physician Compare, Physician Feedback/Quality and Resource Use Reports (QRUR), Physician Value-Based Payment Modifier (VBM) </t>
  </si>
  <si>
    <t>Medicare Physician Quality Reporting System (PQRS), Medicare Shared Savings Program (MSSP), Physician Feedback/Quality and Resource Use Reports (QRUR), Physician Value-Based Payment Modifier (VBM)</t>
  </si>
  <si>
    <t xml:space="preserve">Clinical care </t>
  </si>
  <si>
    <t xml:space="preserve">Screening for physical and mental conditions , Clinical care </t>
  </si>
  <si>
    <t xml:space="preserve">Care coordination/follow-up, Screening for physical and mental conditions , Clinical care </t>
  </si>
  <si>
    <t xml:space="preserve">Coordination of treatment among providers , Clinical care </t>
  </si>
  <si>
    <t xml:space="preserve">Care coordination/follow-up, Clinical care </t>
  </si>
  <si>
    <t>Coordinated communication across physical and mental health providers , Care coordination/follow-up</t>
  </si>
  <si>
    <t xml:space="preserve">Screening for both physical and mental conditions , Clinical care </t>
  </si>
  <si>
    <t xml:space="preserve">Clinical care , Integration of physical/mental health care for individuals with serious mental illness </t>
  </si>
  <si>
    <t>Clinical care , Coordinated communication across physical and mental health providers , Coordination of treatment among providers , Care coordination/follow-up</t>
  </si>
  <si>
    <t xml:space="preserve">Screening for both physical and mental conditions , Coordination of treatment among providers </t>
  </si>
  <si>
    <t xml:space="preserve">Screening for both physical and mental conditions , Clinical care , Coordination of treatment among providers </t>
  </si>
  <si>
    <t xml:space="preserve">Clinical care , Team-based care for physical and mental health </t>
  </si>
  <si>
    <t xml:space="preserve">Care coordination/follow-up, Clinical care , Coordinated communication across physical and mental health providers </t>
  </si>
  <si>
    <t xml:space="preserve">Integrated-practice of physical and mental services, Clinical care </t>
  </si>
  <si>
    <t>NQF All Cause Readmission 2015-2017 project (in process)</t>
  </si>
  <si>
    <t>NQF Quality Positioning System</t>
  </si>
  <si>
    <t>N/A</t>
  </si>
  <si>
    <t>30-day Psychiatric Inpatient Readmissions (Psychiatric Inpatient Readmissions – Medicaid (PCR-P))</t>
  </si>
  <si>
    <t>For members 18 years of age and older, the proportion of acute inpatient psychiatric stays during the measurement year that were followed by an acute psychiatric readmission within 30 days. Data are reported in the following categories:
1. Count of Index Hospital Stays (IHS) (denominator).
2. Count of 30-Day Readmissions (numerator).
Note: Only members 18–64 years of age are reported.</t>
  </si>
  <si>
    <t>At least one acute readmission for any diagnosis within 30 days of the Index Discharge Date from the facilities identified in Table 1. 
Source Community Psychiatric Hospital Admissions ProviderOne Evaluation &amp; Treatment Center Admissions ProviderOne, supplemented by DBHR Consumer Information System Child Long-Term Inpatient Admissions DBHR Consumer Information System Child Study Treatment Center Admissions DBHR Consumer Information System Eastern and Western State Hospital Admissions DBHR Consumer Information System</t>
  </si>
  <si>
    <t xml:space="preserve">The eligible population.
</t>
  </si>
  <si>
    <t>The CONTRACTOR will maintain the following access standards for screening by a Community Mental Health Center (CMHC) for institutional care: Post-Stabilization - 1 hour from initial contact to arrival of CMHC staff to the emergency room setting. Emergent - 1 hour from initial contact to arrival of CMHC staff to the emergency room setting. Urgent - 24 hours from initial contact to arrival of CMHC staff to the emergency room setting.</t>
  </si>
  <si>
    <t xml:space="preserve">AR Medicaid </t>
  </si>
  <si>
    <t xml:space="preserve">Coordinated communication across physical and mental health providers , Clinical care </t>
  </si>
  <si>
    <t>Rate of outpatient services, such as office visits, home visits, nursing home care, urgent care and counseling or screening services. Rates arare reported per 1,000 member months.</t>
  </si>
  <si>
    <t xml:space="preserve"> Individuals from the denominator whose medical record documents receipt of a physical examination within the specified 12-month period.</t>
  </si>
  <si>
    <t>The total number of individuals receiving services for a primary psychiatric disorder during a specified 12- month reporting period.</t>
  </si>
  <si>
    <t xml:space="preserve">The percentage of individuals receiving services for a primary psychiatric disorder whose medical records document receipt of a physical exam during the measurement year. </t>
  </si>
  <si>
    <t>Texas DSRIP</t>
  </si>
  <si>
    <t xml:space="preserve">additional information about measure https://www.google.com/url?sa=t&amp;rct=j&amp;q=&amp;esrc=s&amp;source=web&amp;cd=2&amp;cad=rja&amp;uact=8&amp;ved=0ahUKEwjiwYPQ05rSAhWCz4MKHQYMD1EQFgggMAE&amp;url=http%3A%2F%2Ftexasrhp9.com%2Fuploads%2Fpublic%2Fdocuments%2FOD-11%2FIT-11.14%2520Annual%2520Physical%2520Exam%2520for%2520Persons%2520with%2520Mental%2520Illness_final.docx&amp;usg=AFQjCNEA60foBtO6AIZE1VWQ4xpte9ZNNA&amp;sig2=Ut0Y_P1oGHoT0RtouggFZw&amp;bvm=bv.147448319,d.eWE </t>
  </si>
  <si>
    <t xml:space="preserve">Behavioral and primary care integration , Clinical care </t>
  </si>
  <si>
    <t xml:space="preserve">Behavioral and primary care integration , Team-based care for physical and mental health </t>
  </si>
  <si>
    <t>Additional information about measure https://www.google.com/url?sa=t&amp;rct=j&amp;q=&amp;esrc=s&amp;source=web&amp;cd=1&amp;cad=rja&amp;uact=8&amp;ved=0ahUKEwiHraPc2JrSAhUl0IMKHZ9QARAQFggcMAA&amp;url=http%3A%2F%2Ftexasrhp9.com%2Fuploads%2Fpublic%2Fdocuments%2FOD-11%2FIT-11.13%2520Assignment%2520of%2520Primary%2520Care%2520Physician%2520to%2520Individuals%2520with%2520Schizophrenia_final.docx&amp;usg=AFQjCNG8NlxkB42aD3vsAGEwy4L4AAJYNA&amp;sig2=3eyzsdlNKM2GMcB2pjrGnQ</t>
  </si>
  <si>
    <t xml:space="preserve">The percentage of individuals with a primary diagnosis of schizophrenia that have been assigned a primary care physician. </t>
  </si>
  <si>
    <t xml:space="preserve">Medical records of patients with communication to the clinician treating the comorbid condition  </t>
  </si>
  <si>
    <t xml:space="preserve">All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t>
  </si>
  <si>
    <t>Screening for physical and mental conditions , Clinical care , Care coordination/follow-up</t>
  </si>
  <si>
    <t xml:space="preserve">Clinical care , Screening for physical and mental conditions </t>
  </si>
  <si>
    <t xml:space="preserve">Person-centered care/planning , Person-centered care/planning </t>
  </si>
  <si>
    <t>https://www.ahrq.gov/sites/default/files/wysiwyg/policymakers/chipra/factsheets/chipra_1415-p009-4-ef.pdf</t>
  </si>
  <si>
    <t>https://www.dshs.wa.gov/sites/default/files/SESA/rda/documents/research-6-56.pdf</t>
  </si>
  <si>
    <t xml:space="preserve">https://www.dshs.wa.gov/sites/default/files/SESA/rda/documents/cross-system/DSHS-RDA-Medicaid-MH-svc-pen-broad.pdf. Missouri reports on a similar measures. </t>
  </si>
  <si>
    <t>Column Name</t>
  </si>
  <si>
    <t>Status of NQF endorsement for measures with an NQF number.</t>
  </si>
  <si>
    <t>NQF or other measure identifier number.</t>
  </si>
  <si>
    <t>CMS Domain</t>
  </si>
  <si>
    <t>Applicable CMS quality domain.</t>
  </si>
  <si>
    <t>Applicable identified key words related to the specific IAP program area.</t>
  </si>
  <si>
    <t>Measure type based on NQF taxonomy.</t>
  </si>
  <si>
    <t>Name of measure or measure concept.</t>
  </si>
  <si>
    <t>Measure description, if available.</t>
  </si>
  <si>
    <t>Measure or measure concept</t>
  </si>
  <si>
    <t>Numerator statement, if available.</t>
  </si>
  <si>
    <t>Denominator statement, if available.</t>
  </si>
  <si>
    <t>Source(s) from which data are obtained for measurement.</t>
  </si>
  <si>
    <t>Level of analysis, if available.</t>
  </si>
  <si>
    <t>Care setting, if available.</t>
  </si>
  <si>
    <t>Link to evidence, if available.</t>
  </si>
  <si>
    <t xml:space="preserve">This criterion makes sure that the information needed to calculate a measure is readily
available so that the effort of measurement is worth it. The most feasible measures use electronic data
that is routinely collected during the delivery of care. </t>
  </si>
  <si>
    <t>Scientific acceptability of the measurement properties: This principle asks if a measure will provide consistent and credible information about the quality of care by evaluating its reliability and validity.</t>
  </si>
  <si>
    <t>Any federal or state programs the measure is currently used in.</t>
  </si>
  <si>
    <t>Measure steward and/or developer, if available.</t>
  </si>
  <si>
    <r>
      <t>The database or source of the measure or concept information (</t>
    </r>
    <r>
      <rPr>
        <u/>
        <sz val="11"/>
        <color theme="1"/>
        <rFont val="Calibri"/>
        <family val="2"/>
        <scheme val="minor"/>
      </rPr>
      <t xml:space="preserve">not </t>
    </r>
    <r>
      <rPr>
        <sz val="11"/>
        <color theme="1"/>
        <rFont val="Calibri"/>
        <family val="2"/>
        <scheme val="minor"/>
      </rPr>
      <t>data source for calculating performance on the measure itself).</t>
    </r>
  </si>
  <si>
    <t>Other information of note.</t>
  </si>
  <si>
    <t>Integration of Physical and Mental Health</t>
  </si>
  <si>
    <r>
      <rPr>
        <b/>
        <sz val="11"/>
        <color theme="1"/>
        <rFont val="Calibri"/>
        <family val="2"/>
        <scheme val="minor"/>
      </rPr>
      <t>Feasibility</t>
    </r>
    <r>
      <rPr>
        <sz val="11"/>
        <color theme="1"/>
        <rFont val="Calibri"/>
        <family val="2"/>
        <scheme val="minor"/>
      </rPr>
      <t xml:space="preserve"> is the extent to which the specifications, including measure logic, require data that are readily available or could be captured without undue burden and can be implemented for performance measurement
</t>
    </r>
    <r>
      <rPr>
        <b/>
        <sz val="11"/>
        <color theme="1"/>
        <rFont val="Calibri"/>
        <family val="2"/>
        <scheme val="minor"/>
      </rPr>
      <t>Data Source:</t>
    </r>
    <r>
      <rPr>
        <sz val="11"/>
        <color theme="1"/>
        <rFont val="Calibri"/>
        <family val="2"/>
        <scheme val="minor"/>
      </rPr>
      <t xml:space="preserve"> Source(s) from which data are obtained for measurement.</t>
    </r>
  </si>
  <si>
    <r>
      <rPr>
        <b/>
        <sz val="11"/>
        <color theme="1"/>
        <rFont val="Calibri"/>
        <family val="2"/>
        <scheme val="minor"/>
      </rPr>
      <t>High</t>
    </r>
    <r>
      <rPr>
        <sz val="11"/>
        <color theme="1"/>
        <rFont val="Calibri"/>
        <family val="2"/>
        <scheme val="minor"/>
      </rPr>
      <t xml:space="preserve"> (3): Administrative/Claims/Registry data
</t>
    </r>
    <r>
      <rPr>
        <b/>
        <sz val="11"/>
        <color theme="1"/>
        <rFont val="Calibri"/>
        <family val="2"/>
        <scheme val="minor"/>
      </rPr>
      <t>Medium</t>
    </r>
    <r>
      <rPr>
        <sz val="11"/>
        <color theme="1"/>
        <rFont val="Calibri"/>
        <family val="2"/>
        <scheme val="minor"/>
      </rPr>
      <t xml:space="preserve"> (2): Paper Record/Medical record/EHR
</t>
    </r>
    <r>
      <rPr>
        <b/>
        <sz val="11"/>
        <color theme="1"/>
        <rFont val="Calibri"/>
        <family val="2"/>
        <scheme val="minor"/>
      </rPr>
      <t>Low</t>
    </r>
    <r>
      <rPr>
        <sz val="11"/>
        <color theme="1"/>
        <rFont val="Calibri"/>
        <family val="2"/>
        <scheme val="minor"/>
      </rPr>
      <t xml:space="preserve"> (1): PRO-PM
</t>
    </r>
    <r>
      <rPr>
        <b/>
        <sz val="11"/>
        <color theme="1"/>
        <rFont val="Calibri"/>
        <family val="2"/>
        <scheme val="minor"/>
      </rPr>
      <t>Unsure</t>
    </r>
    <r>
      <rPr>
        <sz val="11"/>
        <color theme="1"/>
        <rFont val="Calibri"/>
        <family val="2"/>
        <scheme val="minor"/>
      </rPr>
      <t xml:space="preserve"> (0)</t>
    </r>
    <r>
      <rPr>
        <b/>
        <sz val="11"/>
        <color theme="1"/>
        <rFont val="Calibri"/>
        <family val="2"/>
        <scheme val="minor"/>
      </rPr>
      <t xml:space="preserve">
</t>
    </r>
  </si>
  <si>
    <r>
      <rPr>
        <b/>
        <sz val="11"/>
        <color theme="1"/>
        <rFont val="Calibri"/>
        <family val="2"/>
        <scheme val="minor"/>
      </rPr>
      <t xml:space="preserve">High (3): </t>
    </r>
    <r>
      <rPr>
        <sz val="11"/>
        <color theme="1"/>
        <rFont val="Calibri"/>
        <family val="2"/>
        <scheme val="minor"/>
      </rPr>
      <t xml:space="preserve">Currently NQF endorsed OR evidence of reliability/validity testing in the Medicaid population
</t>
    </r>
    <r>
      <rPr>
        <b/>
        <sz val="11"/>
        <color theme="1"/>
        <rFont val="Calibri"/>
        <family val="2"/>
        <scheme val="minor"/>
      </rPr>
      <t xml:space="preserve">
Medium (2): </t>
    </r>
    <r>
      <rPr>
        <sz val="11"/>
        <color theme="1"/>
        <rFont val="Calibri"/>
        <family val="2"/>
        <scheme val="minor"/>
      </rPr>
      <t xml:space="preserve">Any evidence of reliability/validity testing OR testing in Medicaid project is underway
</t>
    </r>
    <r>
      <rPr>
        <b/>
        <sz val="11"/>
        <color theme="1"/>
        <rFont val="Calibri"/>
        <family val="2"/>
        <scheme val="minor"/>
      </rPr>
      <t xml:space="preserve">
Low (1): </t>
    </r>
    <r>
      <rPr>
        <sz val="11"/>
        <color theme="1"/>
        <rFont val="Calibri"/>
        <family val="2"/>
        <scheme val="minor"/>
      </rPr>
      <t xml:space="preserve">No evidence of testing
</t>
    </r>
    <r>
      <rPr>
        <b/>
        <sz val="11"/>
        <color theme="1"/>
        <rFont val="Calibri"/>
        <family val="2"/>
        <scheme val="minor"/>
      </rPr>
      <t xml:space="preserve">
Unsure (0)
</t>
    </r>
    <r>
      <rPr>
        <sz val="11"/>
        <color theme="1"/>
        <rFont val="Calibri"/>
        <family val="2"/>
        <scheme val="minor"/>
      </rPr>
      <t xml:space="preserve">
</t>
    </r>
  </si>
  <si>
    <r>
      <rPr>
        <b/>
        <sz val="11"/>
        <color theme="1"/>
        <rFont val="Calibri"/>
        <family val="2"/>
        <scheme val="minor"/>
      </rPr>
      <t>Usability</t>
    </r>
    <r>
      <rPr>
        <sz val="11"/>
        <color theme="1"/>
        <rFont val="Calibri"/>
        <family val="2"/>
        <scheme val="minor"/>
      </rPr>
      <t xml:space="preserve"> is the extent to which potential audiences (e.g. state Medicaid agencies, health plans, consumers, purchasers, providers, policymakers) are using or could use performance results for both accountability and quality improvement to achieve the goal of high-quality, efficient healthcare for individuals or populations.</t>
    </r>
  </si>
  <si>
    <r>
      <rPr>
        <b/>
        <sz val="11"/>
        <color theme="1"/>
        <rFont val="Calibri"/>
        <family val="2"/>
        <scheme val="minor"/>
      </rPr>
      <t>High</t>
    </r>
    <r>
      <rPr>
        <sz val="11"/>
        <color theme="1"/>
        <rFont val="Calibri"/>
        <family val="2"/>
        <scheme val="minor"/>
      </rPr>
      <t xml:space="preserve"> (3): Use in federal program or use in multiple states for accountability/quality improvement
</t>
    </r>
    <r>
      <rPr>
        <b/>
        <sz val="11"/>
        <color theme="1"/>
        <rFont val="Calibri"/>
        <family val="2"/>
        <scheme val="minor"/>
      </rPr>
      <t>Medium</t>
    </r>
    <r>
      <rPr>
        <sz val="11"/>
        <color theme="1"/>
        <rFont val="Calibri"/>
        <family val="2"/>
        <scheme val="minor"/>
      </rPr>
      <t xml:space="preserve"> (2): Use by state/local/health plan for accountability/quality improvement or planned use in state Medicaid programs 
</t>
    </r>
    <r>
      <rPr>
        <b/>
        <sz val="11"/>
        <color theme="1"/>
        <rFont val="Calibri"/>
        <family val="2"/>
        <scheme val="minor"/>
      </rPr>
      <t>Low</t>
    </r>
    <r>
      <rPr>
        <sz val="11"/>
        <color theme="1"/>
        <rFont val="Calibri"/>
        <family val="2"/>
        <scheme val="minor"/>
      </rPr>
      <t xml:space="preserve"> (1): No indication of use in field or any programs
</t>
    </r>
    <r>
      <rPr>
        <b/>
        <sz val="11"/>
        <color theme="1"/>
        <rFont val="Calibri"/>
        <family val="2"/>
        <scheme val="minor"/>
      </rPr>
      <t>Unsure</t>
    </r>
    <r>
      <rPr>
        <sz val="11"/>
        <color theme="1"/>
        <rFont val="Calibri"/>
        <family val="2"/>
        <scheme val="minor"/>
      </rPr>
      <t xml:space="preserve"> (0)</t>
    </r>
    <r>
      <rPr>
        <b/>
        <sz val="11"/>
        <color theme="1"/>
        <rFont val="Calibri"/>
        <family val="2"/>
        <scheme val="minor"/>
      </rPr>
      <t xml:space="preserve">
</t>
    </r>
  </si>
  <si>
    <t xml:space="preserve">This program area focuses on supporting states’ efforts to design and implement Medicaid delivery system reform for Medicaid beneficiaries living in the community and using home and community-based services and social supports. It does not focus on institutional care. 
</t>
  </si>
  <si>
    <t>Glossary of Terms</t>
  </si>
  <si>
    <t>Acronym</t>
  </si>
  <si>
    <t>Full name</t>
  </si>
  <si>
    <t>AMM</t>
  </si>
  <si>
    <t xml:space="preserve">Antidepressant Medication Management </t>
  </si>
  <si>
    <t>BHRA</t>
  </si>
  <si>
    <t xml:space="preserve">Behavioral Health Risk Assessment  </t>
  </si>
  <si>
    <t>ED</t>
  </si>
  <si>
    <t>ERSD</t>
  </si>
  <si>
    <t>End Stage Renal Disease</t>
  </si>
  <si>
    <t>HBIPS-5</t>
  </si>
  <si>
    <t>Hospital Based Inpatient Psychiatric Services</t>
  </si>
  <si>
    <t>ICS</t>
  </si>
  <si>
    <t xml:space="preserve">Inpatient Consumer Survey </t>
  </si>
  <si>
    <t>IPF</t>
  </si>
  <si>
    <t>Inpatient Psychiatric Facility</t>
  </si>
  <si>
    <t>MDD</t>
  </si>
  <si>
    <t>Major depressive disorder</t>
  </si>
  <si>
    <t>MIPS</t>
  </si>
  <si>
    <t>Merit-Based Incentive Payment System Program</t>
  </si>
  <si>
    <t xml:space="preserve">MSSP </t>
  </si>
  <si>
    <t>Medicare Share Savings Program</t>
  </si>
  <si>
    <t>PACT</t>
  </si>
  <si>
    <t>Program for Assertive Community Treatment</t>
  </si>
  <si>
    <t xml:space="preserve">PHQ-9 </t>
  </si>
  <si>
    <t>Patient Health Questionnaire</t>
  </si>
  <si>
    <t>SSA</t>
  </si>
  <si>
    <t>Site Self Assessment</t>
  </si>
  <si>
    <r>
      <rPr>
        <b/>
        <sz val="11"/>
        <color theme="1"/>
        <rFont val="Calibri"/>
        <family val="2"/>
        <scheme val="minor"/>
      </rPr>
      <t xml:space="preserve">Scientific Acceptability, </t>
    </r>
    <r>
      <rPr>
        <sz val="11"/>
        <color theme="1"/>
        <rFont val="Calibri"/>
        <family val="2"/>
        <scheme val="minor"/>
      </rPr>
      <t>which refers to a measure’s reliability and validity, is the extent to which a measure, as specified, produces consistent (reliable) and credible (valid) results about the quality of care when implemented.</t>
    </r>
    <r>
      <rPr>
        <b/>
        <sz val="11"/>
        <color theme="1"/>
        <rFont val="Calibri"/>
        <family val="2"/>
        <scheme val="minor"/>
      </rPr>
      <t/>
    </r>
  </si>
  <si>
    <t>NQF Endorsed</t>
  </si>
  <si>
    <t>clinical care</t>
  </si>
  <si>
    <t>Use in federal, state programs and/or core sets</t>
  </si>
  <si>
    <t>Legend</t>
  </si>
  <si>
    <t>Clinical Care</t>
  </si>
  <si>
    <t>Care Coordination</t>
  </si>
  <si>
    <t>Safety</t>
  </si>
  <si>
    <r>
      <t xml:space="preserve">AHRQ—National Quality Measures Clearinghouse, Center for Quality Assessment and Improvement in Mental Health (CQAIMH), American Society of Addiction Medicine (ASAM), Kennedy Center Report on a Core Set Of Outcome Measures For Behavior Health, CMS Measures Inventory, ACO and PCMH Primary Care Measures, IMPACT Act Measures, Pharmacy Quality Alliance (PQA), SAMHSA National Behavioral Health Quality Framework, CMS Quality Measure Development Plan: Supporting the Transition to the Merit-based Incentive Payment System (MIPS) and Alternative Payment Models (APMs), CMMI Behavioral Health integration projects, CMS Marketplace Quality Measures, NQF Dual Eligibles Measure Sets, NQF Medicaid Adult and Child Core Sets, NQF Behavioral Health, NQF Health and Well-Being, NQF Person-Family Centered Care, NQF Population Health, NQF Care Coordination, Healthcare Effectiveness Data and Information Set (HEDIS), Buying Value (RWJF), Proposed Medicaid Access Measurement and Monitoring Plan
</t>
    </r>
    <r>
      <rPr>
        <b/>
        <sz val="11"/>
        <color theme="1"/>
        <rFont val="Calibri"/>
        <family val="2"/>
        <scheme val="minor"/>
      </rPr>
      <t xml:space="preserve">State-level sources: </t>
    </r>
    <r>
      <rPr>
        <sz val="11"/>
        <color theme="1"/>
        <rFont val="Calibri"/>
        <family val="2"/>
        <scheme val="minor"/>
      </rPr>
      <t xml:space="preserve">KanCare Program: Medicaid State Quality Strategy, Managed Medical Care for Persons with Disabilities and Behavioral Health Needs (WA), Cross-System Outcome Measures for Adults Enrolled in Medicaid (WA), California 1115 Waiver PRIME Projects, California’s Whole Person Care Pilot Program, CCO Performance Metrics (OR), KY Medicaid Managed Care Performance Measures, CO measures, OH Department of Medicaid State Fiscal Year 2015 External Quality Review Technical Report,  Maryland Behavioral Health Administration measures. </t>
    </r>
  </si>
  <si>
    <t xml:space="preserve">Measure Sources Reviewed To-Date </t>
  </si>
  <si>
    <t>High- Administrative/claims</t>
  </si>
  <si>
    <t>Medium- Paper record/medical record/EHR (pharmacy, laboratory)/registry (pharmacy/laboratory)</t>
  </si>
  <si>
    <t xml:space="preserve">Potentially Preventable Emergency Room Visits (for persons with BH diagnosis) </t>
  </si>
  <si>
    <t xml:space="preserve">Number of preventable emergency room visits as defined by revenue and CPT codes
</t>
  </si>
  <si>
    <t>Number of people with a BH diagnosis (excludes those born during the measurement year) as of June 30 of measurement year</t>
  </si>
  <si>
    <t>https://www.health.ny.gov/health_care/medicaid/redesign/dsrip/2016/docs/2016-02-25_measure_specific_rpting_manual.pdf</t>
  </si>
  <si>
    <t>NY DSRIP</t>
  </si>
  <si>
    <t>3M</t>
  </si>
  <si>
    <t>Delivery System Reform
Incentive Payment (DSRIP):
Measure Specification and
Reporting Manual</t>
  </si>
  <si>
    <t xml:space="preserve">Perinatal Depression Screening </t>
  </si>
  <si>
    <t>This performance measure assesses the percentage of enrollees who were:
PDS 1. Screened for depression during a prenatal care visit
PDS 1A. Screened for depression during a prenatal care visit using a validated depression screening tool.
PDS CHIPRA 1. Screened for depression during the time frame of the first two prenatal care visits
PDS 2. Screened positive for depression during a prenatal care visit.
PDS 3. Screened positive for depression during a prenatal care visit and had evidence of further evaluation or treatment or referral for further treatment
PDS 4. Screened for depression during a postpartum care visit.
PDS 4A. Screened for depression during a postpartum care visit using a validated depression screening tool.
PDS 5. Screened positive for depression during a postpartum care visit.
PDS 6. Screened positive for depression during a postpartum care visit and had evidence of further evaluation or treatment or referral for further treatment.
This performance measure uses components of the 2017 HEDIS Prenatal and Postpartum Care Measure for the respective measurement year.</t>
  </si>
  <si>
    <t>The nine Denominators require medical record review.
Definition
PDS Denominator 1: All enrollees in the PPC MRSS of 411 who had a prenatal care visit.
PDS Denominator 1A: All enrollees in the PPC MRSS of 411 who had a prenatal care visit (same as PDS Denominator 1).
PDS CHIPRA Denominator 1: All enrollees in the PPC MRSS of 411 who had a prenatal care visit (same as PDS Denominator 1).
Determining Evidence of a Prenatal Visit
All members in the PPC MRSS sample who are identified administratively as having a qualifying PPC prenatal visit must be included in PDS Denominators 1 and 1A and PDS CHIPRA Denominator 1 even if the plan fails to find evidence of this visit in the medical record. Identification of a prenatal visit in administrative data cannot be overturned by failure to locate a medical record.
The measure requires 100% medical record review. Cases in the sample that did not meet the PPC prenatal requirements administratively must be evaluated against the medical record to determine if a prenatal visit occurred. Visits occurring outside the PPC timeliness requirements should be accepted as evidence of a prenatal visit. Visits documented in the chart and occurring prior to enrollment with the plan should be accepted as evidence of a prenatal visit.
PDS Denominator 2: All enrollees in the PPC MRSS of 411 who had a depression screening during a prenatal care visit.
PDS Denominator 3: Of those enrollees who had a depression screening during a prenatal care visit, those enrollees who were screened positive for depression based on that screening.
PDS Denominator 4: All enrollees in the PPC MRSS of 411 who had a postpartum care visit.
PDS Denominator 4A: All enrollees in the PPC MRSS of 411 who had a postpartum care visit (same as PDS Denominator 4).
Determining Evidence of a Postpartum Visit
All members in the PPC MRSS sample who are identified administratively as having a qualifying PPC postpartum visit must be included in PDS Denominators 4 and 4A even if the plan fails to find evidence of this visit in the medical record. Identification of a postpartum visit in administrative data cannot be overturned by failure to locate a medical record.
The measure requires 100% medical record review. Cases in the sample that did not meet the PPC postpartum requirements administratively must be evaluated against the medical record to determine if a postpartum visit occurred.
PDS Denominator 5: All enrollees in the PPC MRSS of 411 who had a postpartum care visit depression screening.
PDS Denominator 6: Of those enrollees who had a postpartum care visit depression screening, those enrollees who were screened positive for depression.</t>
  </si>
  <si>
    <t>PDS Numerator 1: Eligible enrollees who had evidence of a depression screening during a prenatal care visit. This screening can occur at any visit during the prenatal care time period.
PDS Numerator 1A: Eligible enrollees who had evidence of a depression screening based on the use of a validated depression screening tool during a prenatal care visit.
PDS CHIPRA Numerator 1: Eligible enrollees who had evidence of a depression screening during the first two prenatal care visits.
PDS Numerator 2: Eligible enrollees who screened positive for depression based on the prenatal care record (i.e., at any visit during the prenatal care time period).
PDS Numerator 3: Those enrollees who screened positive for depression based on the prenatal care record and had evidence of further evaluation, treatment or referral for treatment (i.e., at any visit during the prenatal care time period).
PDS Numerator 4: Eligible enrollees who had evidence of a depression screening during a postpartum care visit (up to 56 days after delivery).
PDS Numerator 4A: Eligible enrollees who had evidence of a depression screening based on the use of a validated depression screening tool during a postpartum care visit.
PDS Numerator 5: Those enrollees who screened positive for depression based on the postpartum care visit record (i.e., at a postpartum care visit up to 56 days after delivery).
PDS Numerator 6: Those enrollees who screened positive for depression based on the postpartum care visit record (i.e., at a postpartum care visit up to 56 days after delivery) and had evidence of further evaluation, treatment or referral for treatment.</t>
  </si>
  <si>
    <t>Paper Records, EHR (Only)</t>
  </si>
  <si>
    <t>PA the PH-MCO and BH-MCO Integrated Care Plan (ICP) program</t>
  </si>
  <si>
    <t>IPRO</t>
  </si>
  <si>
    <t xml:space="preserve">Pennsylvania Performance Measures </t>
  </si>
  <si>
    <t>Combined BH-PH Inpatient 30-Day Readmission Rate for Individuals With SMI
Eligible Population, Denominator and Numerator Specifications</t>
  </si>
  <si>
    <t>This measure determines the 30 day acute inpatient readmission rate for adult members with a history of
serious mental illness (SMI). This measure is based on discharges, not members. A member with multiple
qualifying discharges will be counted multiple times. The measure is an inverted rate, meaning that a
lower rate indicates better performance.</t>
  </si>
  <si>
    <t>Using Table 1, identify all admissions to an acute inpatient facility within 30 days of a qualifying discharge. Any admission to an acute facility is considered a readmission, regardless of the diagnosis (i.e. an admission for diabetes 15 days after a discharge for depression is considered a readmission).
Table 1: Acute Inpatient Facilities
Physical Health Inpatient
Provider Type:
Inpatient Facility (01) AND
Provider Specialty:
Acute Care Hospital (010) AND
Type of Bill
11X, 12X
Behavioral Health Inpatient
Provider Type:
Inpatient Facility (01) AND
Provider Specialty:
Acute Care Hospital (010)
Private Psych Hospital (011)
Extended Care Psych Unit (018)
Private Psych Unit (022) AND
Revenue Code:
0114, 0124, 0134, 0144, 0154, 0204, 0760, 0761, 0762, 0769, 0900, 0901, 0902, 0903, 0904, 0909, 0910, 0911, 0914, 0915, 0916, 0917, 0918, 0919, 0920, 0929, 0949</t>
  </si>
  <si>
    <t>Include all discharges from Step 1 where the member was continuously enrolled in the same Physical Health (PH) and Behavioral Health (BH) MCO from the discharge date to the discharge date + 30 days. No gaps in enrollment are allowed.
The member must be 18 years old or older on the date of the denominator discharge.</t>
  </si>
  <si>
    <t>Commonwealth of Pennsylvania
Department of Human Services</t>
  </si>
  <si>
    <t>Diabetes Care for People with Serious Mental Illness: Blood Pressure Control (&lt;140/90 mm Hg)</t>
  </si>
  <si>
    <t>The percentage of patients 18-75 years of age with a serious mental illness and diabetes (type 1 and type 2) whose most recent blood pressure (BP) reading during the measurement year is &lt;140/90 mm Hg.
Note: This measure is adapted from an existing health plan measure used in a variety of reporting programs for the general population (NQF #0061: Comprehensive Diabetes Care: Blood Pressure Control &lt;140/90 mm Hg) which is endorsed by NQF and is stewarded by NCQA.</t>
  </si>
  <si>
    <t>Patients whose most recent BP reading is less than 140/90 mm Hg during the measurement year.
This intermediate outcome is a result of blood pressure control (&lt;140/90 mm Hg). Blood pressure control reduce the risk of cardiovascular diseases. There is no need for risk adjustment for this intermediate outcome measure.</t>
  </si>
  <si>
    <t>All 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prior to the measurement year.</t>
  </si>
  <si>
    <t>Georgia Department of Community Health</t>
  </si>
  <si>
    <t>Maine</t>
  </si>
  <si>
    <t>NYS Medicaid Value Based Payment</t>
  </si>
  <si>
    <t>PQRS and WY PCMH Program</t>
  </si>
  <si>
    <t>Medium- Use by state/local/health plan for accountability/PI. Intended use in federal or state Medicaid recipients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</si>
</sst>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0"/>
      <name val="Calibri"/>
      <family val="2"/>
      <scheme val="minor"/>
    </font>
    <font>
      <u/>
      <sz val="11"/>
      <color theme="1"/>
      <name val="Calibri"/>
      <family val="2"/>
      <scheme val="minor"/>
    </font>
    <font>
      <sz val="11"/>
      <color theme="1"/>
      <name val="Symbol"/>
      <family val="1"/>
      <charset val="2"/>
    </font>
    <font>
      <sz val="11"/>
      <color indexed="8"/>
      <name val="Calibri"/>
      <family val="2"/>
      <scheme val="minor"/>
    </font>
    <font>
      <sz val="11"/>
      <color rgb="FF262836"/>
      <name val="Calibri"/>
      <family val="2"/>
      <scheme val="minor"/>
    </font>
    <font>
      <u/>
      <sz val="11"/>
      <color theme="10"/>
      <name val="Calibri"/>
      <family val="2"/>
      <scheme val="minor"/>
    </font>
    <font>
      <sz val="11"/>
      <name val="Calibri"/>
      <family val="2"/>
      <scheme val="minor"/>
    </font>
  </fonts>
  <fills count="42">
    <fill>
      <patternFill patternType="none"/>
    </fill>
    <fill>
      <patternFill patternType="gray125"/>
    </fill>
    <fill>
      <patternFill patternType="solid">
        <fgColor theme="9" tint="0.39997558519241921"/>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39997558519241921"/>
        <bgColor indexed="64"/>
      </patternFill>
    </fill>
  </fills>
  <borders count="22">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4">
    <xf numFmtId="0" fontId="0" fillId="0" borderId="0"/>
    <xf numFmtId="0" fontId="2" fillId="0" borderId="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 fillId="28" borderId="0" applyNumberFormat="0" applyBorder="0" applyAlignment="0" applyProtection="0"/>
    <xf numFmtId="0" fontId="8" fillId="29" borderId="3" applyNumberFormat="0" applyAlignment="0" applyProtection="0"/>
    <xf numFmtId="0" fontId="4" fillId="30" borderId="6" applyNumberFormat="0" applyAlignment="0" applyProtection="0"/>
    <xf numFmtId="0" fontId="9" fillId="0" borderId="0" applyNumberFormat="0" applyFill="0" applyBorder="0" applyAlignment="0" applyProtection="0"/>
    <xf numFmtId="0" fontId="10" fillId="31" borderId="0" applyNumberFormat="0" applyBorder="0" applyAlignment="0" applyProtection="0"/>
    <xf numFmtId="0" fontId="11" fillId="0" borderId="1" applyNumberFormat="0" applyFill="0" applyAlignment="0" applyProtection="0"/>
    <xf numFmtId="0" fontId="12" fillId="0" borderId="9" applyNumberFormat="0" applyFill="0" applyAlignment="0" applyProtection="0"/>
    <xf numFmtId="0" fontId="13" fillId="0" borderId="2" applyNumberFormat="0" applyFill="0" applyAlignment="0" applyProtection="0"/>
    <xf numFmtId="0" fontId="13" fillId="0" borderId="0" applyNumberFormat="0" applyFill="0" applyBorder="0" applyAlignment="0" applyProtection="0"/>
    <xf numFmtId="0" fontId="14" fillId="4" borderId="3" applyNumberFormat="0" applyAlignment="0" applyProtection="0"/>
    <xf numFmtId="0" fontId="15" fillId="0" borderId="5" applyNumberFormat="0" applyFill="0" applyAlignment="0" applyProtection="0"/>
    <xf numFmtId="0" fontId="16" fillId="32" borderId="0" applyNumberFormat="0" applyBorder="0" applyAlignment="0" applyProtection="0"/>
    <xf numFmtId="0" fontId="2" fillId="3" borderId="7" applyNumberFormat="0" applyAlignment="0" applyProtection="0"/>
    <xf numFmtId="0" fontId="17" fillId="29" borderId="4" applyNumberFormat="0" applyAlignment="0" applyProtection="0"/>
    <xf numFmtId="0" fontId="18" fillId="0" borderId="0" applyNumberFormat="0" applyFill="0" applyBorder="0" applyAlignment="0" applyProtection="0"/>
    <xf numFmtId="0" fontId="5" fillId="0" borderId="8" applyNumberFormat="0" applyFill="0" applyAlignment="0" applyProtection="0"/>
    <xf numFmtId="0" fontId="6" fillId="0" borderId="0" applyNumberFormat="0" applyFill="0" applyBorder="0" applyAlignment="0" applyProtection="0"/>
    <xf numFmtId="0" fontId="24" fillId="0" borderId="0" applyNumberFormat="0" applyFill="0" applyBorder="0" applyAlignment="0" applyProtection="0"/>
  </cellStyleXfs>
  <cellXfs count="63">
    <xf numFmtId="0" fontId="0" fillId="0" borderId="0" xfId="0"/>
    <xf numFmtId="0" fontId="19" fillId="33" borderId="0" xfId="0" applyFont="1" applyFill="1" applyAlignment="1">
      <alignment horizontal="center" vertical="center" wrapText="1"/>
    </xf>
    <xf numFmtId="0" fontId="19" fillId="33" borderId="0" xfId="0" applyFont="1" applyFill="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center" vertical="center" wrapText="1"/>
    </xf>
    <xf numFmtId="0" fontId="21" fillId="0" borderId="10" xfId="0" applyFont="1"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3" xfId="0" applyBorder="1" applyAlignment="1">
      <alignment vertical="top" wrapText="1"/>
    </xf>
    <xf numFmtId="0" fontId="0" fillId="0" borderId="0" xfId="0" applyAlignment="1">
      <alignment vertical="top"/>
    </xf>
    <xf numFmtId="0" fontId="19" fillId="34" borderId="0" xfId="0" applyFont="1" applyFill="1" applyAlignment="1">
      <alignment vertical="top"/>
    </xf>
    <xf numFmtId="0" fontId="19" fillId="34" borderId="0" xfId="0" applyFont="1" applyFill="1" applyAlignment="1">
      <alignment vertical="top" wrapText="1"/>
    </xf>
    <xf numFmtId="0" fontId="0" fillId="35" borderId="13" xfId="0" applyFill="1" applyBorder="1" applyAlignment="1">
      <alignment vertical="top"/>
    </xf>
    <xf numFmtId="0" fontId="0" fillId="0" borderId="13" xfId="0" applyFont="1" applyBorder="1" applyAlignment="1">
      <alignment vertical="top" wrapText="1"/>
    </xf>
    <xf numFmtId="0" fontId="0" fillId="0" borderId="12" xfId="0" applyBorder="1" applyAlignment="1">
      <alignment horizontal="center" vertical="top" wrapText="1"/>
    </xf>
    <xf numFmtId="0" fontId="19" fillId="34" borderId="13" xfId="0" applyFont="1" applyFill="1" applyBorder="1" applyAlignment="1">
      <alignment horizontal="left"/>
    </xf>
    <xf numFmtId="0" fontId="0" fillId="0" borderId="13" xfId="0" applyBorder="1" applyAlignment="1"/>
    <xf numFmtId="0" fontId="0" fillId="0" borderId="13" xfId="0" applyBorder="1"/>
    <xf numFmtId="0" fontId="0" fillId="0" borderId="0" xfId="0" applyBorder="1" applyAlignment="1"/>
    <xf numFmtId="0" fontId="19" fillId="34" borderId="0" xfId="0" applyFont="1" applyFill="1" applyBorder="1" applyAlignment="1"/>
    <xf numFmtId="0" fontId="0" fillId="0" borderId="0" xfId="0" applyFill="1" applyBorder="1" applyAlignment="1"/>
    <xf numFmtId="0" fontId="19" fillId="37" borderId="17" xfId="0" applyFont="1" applyFill="1" applyBorder="1" applyAlignment="1">
      <alignment horizontal="center"/>
    </xf>
    <xf numFmtId="0" fontId="0" fillId="38" borderId="19" xfId="0" applyFill="1" applyBorder="1" applyAlignment="1">
      <alignment wrapText="1"/>
    </xf>
    <xf numFmtId="0" fontId="0" fillId="39" borderId="19" xfId="0" applyFill="1" applyBorder="1"/>
    <xf numFmtId="0" fontId="0" fillId="40" borderId="19" xfId="0" applyFill="1" applyBorder="1" applyAlignment="1">
      <alignment wrapText="1"/>
    </xf>
    <xf numFmtId="0" fontId="0" fillId="41" borderId="2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Fill="1" applyAlignment="1">
      <alignment vertical="top"/>
    </xf>
    <xf numFmtId="0" fontId="0" fillId="0" borderId="0" xfId="0" applyFill="1" applyAlignment="1">
      <alignment vertical="top" wrapText="1"/>
    </xf>
    <xf numFmtId="0" fontId="25" fillId="0" borderId="18" xfId="0" applyFont="1" applyFill="1" applyBorder="1" applyAlignment="1">
      <alignment horizontal="left"/>
    </xf>
    <xf numFmtId="0" fontId="0" fillId="0" borderId="18" xfId="0" applyBorder="1" applyAlignment="1"/>
    <xf numFmtId="0" fontId="0" fillId="0" borderId="21" xfId="0" applyBorder="1" applyAlignment="1"/>
    <xf numFmtId="0" fontId="0" fillId="35" borderId="13" xfId="0" applyFont="1" applyFill="1" applyBorder="1" applyAlignment="1">
      <alignment wrapText="1"/>
    </xf>
    <xf numFmtId="0" fontId="0" fillId="35" borderId="13" xfId="0" applyFont="1" applyFill="1" applyBorder="1"/>
    <xf numFmtId="0" fontId="0" fillId="0" borderId="14" xfId="0" applyBorder="1" applyAlignment="1">
      <alignment horizontal="center" vertical="top" wrapText="1"/>
    </xf>
    <xf numFmtId="0" fontId="19" fillId="34" borderId="12" xfId="0" applyFont="1" applyFill="1" applyBorder="1" applyAlignment="1">
      <alignment horizontal="center" vertical="center" wrapText="1"/>
    </xf>
    <xf numFmtId="0" fontId="1" fillId="35" borderId="13" xfId="0"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3" xfId="0" applyBorder="1" applyAlignment="1">
      <alignment horizontal="left" vertical="top" wrapText="1"/>
    </xf>
    <xf numFmtId="0" fontId="1" fillId="0" borderId="13" xfId="0" applyFont="1" applyBorder="1" applyAlignment="1">
      <alignment horizontal="left" vertical="top" wrapText="1"/>
    </xf>
    <xf numFmtId="0" fontId="0" fillId="0" borderId="13" xfId="0" applyBorder="1" applyAlignment="1">
      <alignment vertical="center" wrapText="1"/>
    </xf>
    <xf numFmtId="0" fontId="1" fillId="0" borderId="13" xfId="0" applyFont="1" applyBorder="1" applyAlignment="1">
      <alignment vertical="top"/>
    </xf>
    <xf numFmtId="0" fontId="19" fillId="33" borderId="13" xfId="0" applyFont="1" applyFill="1" applyBorder="1" applyAlignment="1">
      <alignment horizontal="left" vertical="top" wrapText="1"/>
    </xf>
    <xf numFmtId="0" fontId="0" fillId="0" borderId="13" xfId="0" applyFont="1" applyFill="1" applyBorder="1" applyAlignment="1">
      <alignment vertical="top" wrapText="1"/>
    </xf>
    <xf numFmtId="0" fontId="2" fillId="0" borderId="13" xfId="1" applyFont="1" applyFill="1" applyBorder="1" applyAlignment="1">
      <alignment vertical="top" wrapText="1"/>
    </xf>
    <xf numFmtId="0" fontId="1" fillId="2" borderId="13" xfId="0" applyFont="1" applyFill="1" applyBorder="1" applyAlignment="1">
      <alignment vertical="top" wrapText="1"/>
    </xf>
    <xf numFmtId="0" fontId="0" fillId="36" borderId="13" xfId="0" applyFont="1" applyFill="1" applyBorder="1" applyAlignment="1">
      <alignment vertical="top" wrapText="1"/>
    </xf>
    <xf numFmtId="0" fontId="2" fillId="0" borderId="13" xfId="1" applyFont="1" applyBorder="1" applyAlignment="1">
      <alignment vertical="top" wrapText="1"/>
    </xf>
    <xf numFmtId="0" fontId="22" fillId="0" borderId="13" xfId="1" applyFont="1" applyBorder="1" applyAlignment="1">
      <alignment vertical="top" wrapText="1"/>
    </xf>
    <xf numFmtId="0" fontId="23" fillId="0" borderId="13" xfId="0" applyFont="1" applyBorder="1" applyAlignment="1">
      <alignment vertical="top" wrapText="1"/>
    </xf>
    <xf numFmtId="0" fontId="24" fillId="0" borderId="13" xfId="43" applyFill="1" applyBorder="1" applyAlignment="1">
      <alignment vertical="top" wrapText="1"/>
    </xf>
    <xf numFmtId="0" fontId="0" fillId="0" borderId="13" xfId="0" applyFont="1" applyBorder="1" applyAlignment="1">
      <alignment horizontal="center" vertical="top" wrapText="1"/>
    </xf>
    <xf numFmtId="0" fontId="1" fillId="0" borderId="13" xfId="0" applyFont="1" applyBorder="1" applyAlignment="1">
      <alignment horizontal="center" vertical="top" wrapText="1"/>
    </xf>
    <xf numFmtId="0" fontId="0" fillId="0" borderId="13" xfId="0" applyFont="1" applyFill="1" applyBorder="1" applyAlignment="1">
      <alignment horizontal="center" vertical="top" wrapText="1"/>
    </xf>
    <xf numFmtId="0" fontId="1" fillId="0" borderId="13" xfId="0" applyFont="1" applyFill="1" applyBorder="1" applyAlignment="1">
      <alignment horizontal="center" vertical="top" wrapText="1"/>
    </xf>
    <xf numFmtId="0" fontId="25" fillId="0" borderId="13" xfId="43" applyFont="1" applyFill="1" applyBorder="1" applyAlignment="1">
      <alignment vertical="top" wrapText="1"/>
    </xf>
    <xf numFmtId="0" fontId="19" fillId="34" borderId="15" xfId="0" applyFont="1" applyFill="1" applyBorder="1" applyAlignment="1">
      <alignment horizontal="center"/>
    </xf>
    <xf numFmtId="0" fontId="19" fillId="34" borderId="16" xfId="0" applyFont="1" applyFill="1" applyBorder="1" applyAlignment="1">
      <alignment horizontal="center"/>
    </xf>
    <xf numFmtId="0" fontId="19" fillId="34" borderId="0" xfId="0" applyFont="1" applyFill="1" applyAlignment="1">
      <alignment horizontal="center" vertical="top"/>
    </xf>
    <xf numFmtId="0" fontId="0" fillId="0" borderId="13" xfId="0" applyBorder="1" applyAlignment="1">
      <alignment horizontal="center" vertical="top" wrapText="1"/>
    </xf>
    <xf numFmtId="0" fontId="19" fillId="34" borderId="13" xfId="0" applyFont="1" applyFill="1" applyBorder="1" applyAlignment="1">
      <alignment horizontal="center"/>
    </xf>
  </cellXfs>
  <cellStyles count="4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Explanatory Text 2" xfId="29" xr:uid="{00000000-0005-0000-0000-00001B000000}"/>
    <cellStyle name="Good 2" xfId="30" xr:uid="{00000000-0005-0000-0000-00001C000000}"/>
    <cellStyle name="Heading 1 2" xfId="31" xr:uid="{00000000-0005-0000-0000-00001D000000}"/>
    <cellStyle name="Heading 2 2" xfId="32" xr:uid="{00000000-0005-0000-0000-00001E000000}"/>
    <cellStyle name="Heading 3 2" xfId="33" xr:uid="{00000000-0005-0000-0000-00001F000000}"/>
    <cellStyle name="Heading 4 2" xfId="34" xr:uid="{00000000-0005-0000-0000-000020000000}"/>
    <cellStyle name="Hyperlink" xfId="43" builtinId="8"/>
    <cellStyle name="Input 2" xfId="35" xr:uid="{00000000-0005-0000-0000-000022000000}"/>
    <cellStyle name="Linked Cell 2" xfId="36" xr:uid="{00000000-0005-0000-0000-000023000000}"/>
    <cellStyle name="Neutral 2" xfId="37" xr:uid="{00000000-0005-0000-0000-000024000000}"/>
    <cellStyle name="Normal" xfId="0" builtinId="0"/>
    <cellStyle name="Normal 2" xfId="1" xr:uid="{00000000-0005-0000-0000-000026000000}"/>
    <cellStyle name="Note 2" xfId="38" xr:uid="{00000000-0005-0000-0000-000027000000}"/>
    <cellStyle name="Output 2" xfId="39" xr:uid="{00000000-0005-0000-0000-000028000000}"/>
    <cellStyle name="Title 2" xfId="40" xr:uid="{00000000-0005-0000-0000-000029000000}"/>
    <cellStyle name="Total 2" xfId="41" xr:uid="{00000000-0005-0000-0000-00002A000000}"/>
    <cellStyle name="Warning Text 2" xfId="42" xr:uid="{00000000-0005-0000-0000-00002B000000}"/>
  </cellStyles>
  <dxfs count="19">
    <dxf>
      <font>
        <color rgb="FFC00000"/>
      </font>
    </dxf>
    <dxf>
      <fill>
        <patternFill>
          <bgColor theme="9" tint="0.59996337778862885"/>
        </patternFill>
      </fill>
    </dxf>
    <dxf>
      <fill>
        <patternFill>
          <bgColor theme="4"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3" tint="0.39994506668294322"/>
        </patternFill>
      </fill>
    </dxf>
    <dxf>
      <fill>
        <patternFill>
          <bgColor them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Evaluation%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ction"/>
      <sheetName val="Data Validation"/>
    </sheetNames>
    <sheetDataSet>
      <sheetData sheetId="0"/>
      <sheetData sheetId="1">
        <row r="1">
          <cell r="B1" t="str">
            <v>Beneficiaries_with_Complex_Needs</v>
          </cell>
          <cell r="C1" t="str">
            <v>Community_Integration</v>
          </cell>
          <cell r="D1" t="str">
            <v>Mental_and_Physical_Health</v>
          </cell>
          <cell r="E1" t="str">
            <v>Substance_Use_Disorders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ealth.ny.gov/health_care/medicaid/redesign/dsrip/2016/docs/2016-02-25_measure_specific_rpting_manual.pdf" TargetMode="External"/><Relationship Id="rId3" Type="http://schemas.openxmlformats.org/officeDocument/2006/relationships/hyperlink" Target="http://www.kancare.ks.gov/docs/default-source/policies-and-reports/quality-measurement/kancare-rfp---attachment-j-state-quality-strategy.pdf?sfvrsn=2" TargetMode="External"/><Relationship Id="rId7" Type="http://schemas.openxmlformats.org/officeDocument/2006/relationships/hyperlink" Target="https://www.dshs.wa.gov/sites/default/files/SESA/rda/documents/research-6-56.pdf" TargetMode="External"/><Relationship Id="rId2" Type="http://schemas.openxmlformats.org/officeDocument/2006/relationships/hyperlink" Target="http://www.kancare.ks.gov/docs/default-source/policies-and-reports/quality-measurement/kancare-rfp---attachment-j-state-quality-strategy.pdf?sfvrsn=2" TargetMode="External"/><Relationship Id="rId1" Type="http://schemas.openxmlformats.org/officeDocument/2006/relationships/hyperlink" Target="https://www.qualitymeasures.ahrq.gov/summaries/summary/27964?" TargetMode="External"/><Relationship Id="rId6" Type="http://schemas.openxmlformats.org/officeDocument/2006/relationships/hyperlink" Target="https://www.ahrq.gov/sites/default/files/wysiwyg/policymakers/chipra/factsheets/chipra_1415-p009-4-ef.pdf" TargetMode="External"/><Relationship Id="rId5" Type="http://schemas.openxmlformats.org/officeDocument/2006/relationships/hyperlink" Target="file:///C:\Users\kbuchanan\Downloads\Maternal-Depression-Screening-372-EHR.pdf" TargetMode="External"/><Relationship Id="rId4" Type="http://schemas.openxmlformats.org/officeDocument/2006/relationships/hyperlink" Target="https://www.oregon.gov/oha/Metrics/Documents/2015_performance_report.pdf"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zoomScaleNormal="100" workbookViewId="0">
      <selection activeCell="B49" sqref="B49"/>
    </sheetView>
  </sheetViews>
  <sheetFormatPr defaultColWidth="9.1796875" defaultRowHeight="14.5" x14ac:dyDescent="0.35"/>
  <cols>
    <col min="1" max="1" width="27.453125" style="10" customWidth="1"/>
    <col min="2" max="2" width="83.54296875" style="4" customWidth="1"/>
    <col min="3" max="16384" width="9.1796875" style="10"/>
  </cols>
  <sheetData>
    <row r="1" spans="1:4" x14ac:dyDescent="0.35">
      <c r="A1" s="60" t="s">
        <v>597</v>
      </c>
      <c r="B1" s="60"/>
    </row>
    <row r="2" spans="1:4" ht="48" customHeight="1" x14ac:dyDescent="0.35">
      <c r="A2" s="61" t="s">
        <v>603</v>
      </c>
      <c r="B2" s="61"/>
    </row>
    <row r="3" spans="1:4" ht="15" customHeight="1" x14ac:dyDescent="0.35">
      <c r="A3" s="15"/>
      <c r="B3" s="15"/>
    </row>
    <row r="4" spans="1:4" ht="306.75" customHeight="1" x14ac:dyDescent="0.35">
      <c r="A4" s="37" t="s">
        <v>641</v>
      </c>
      <c r="B4" s="36" t="s">
        <v>640</v>
      </c>
    </row>
    <row r="6" spans="1:4" x14ac:dyDescent="0.35">
      <c r="A6" s="11" t="s">
        <v>575</v>
      </c>
      <c r="B6" s="12" t="s">
        <v>2</v>
      </c>
    </row>
    <row r="7" spans="1:4" x14ac:dyDescent="0.35">
      <c r="A7" s="13" t="s">
        <v>164</v>
      </c>
      <c r="B7" s="14" t="s">
        <v>576</v>
      </c>
      <c r="C7" s="4"/>
    </row>
    <row r="8" spans="1:4" x14ac:dyDescent="0.35">
      <c r="A8" s="13" t="s">
        <v>165</v>
      </c>
      <c r="B8" s="9" t="s">
        <v>577</v>
      </c>
    </row>
    <row r="9" spans="1:4" x14ac:dyDescent="0.35">
      <c r="A9" s="13" t="s">
        <v>578</v>
      </c>
      <c r="B9" s="9" t="s">
        <v>579</v>
      </c>
      <c r="C9" s="4"/>
    </row>
    <row r="10" spans="1:4" x14ac:dyDescent="0.35">
      <c r="A10" s="13" t="s">
        <v>166</v>
      </c>
      <c r="B10" s="9" t="s">
        <v>580</v>
      </c>
      <c r="C10" s="4"/>
    </row>
    <row r="11" spans="1:4" x14ac:dyDescent="0.35">
      <c r="A11" s="13" t="s">
        <v>5</v>
      </c>
      <c r="B11" s="14" t="s">
        <v>581</v>
      </c>
      <c r="C11" s="4"/>
    </row>
    <row r="12" spans="1:4" x14ac:dyDescent="0.35">
      <c r="A12" s="13" t="s">
        <v>1</v>
      </c>
      <c r="B12" s="14" t="s">
        <v>582</v>
      </c>
      <c r="C12" s="4"/>
    </row>
    <row r="13" spans="1:4" x14ac:dyDescent="0.35">
      <c r="A13" s="13" t="s">
        <v>2</v>
      </c>
      <c r="B13" s="14" t="s">
        <v>583</v>
      </c>
      <c r="D13" s="4"/>
    </row>
    <row r="14" spans="1:4" x14ac:dyDescent="0.35">
      <c r="A14" s="13" t="s">
        <v>19</v>
      </c>
      <c r="B14" s="9" t="s">
        <v>584</v>
      </c>
      <c r="C14" s="4"/>
    </row>
    <row r="15" spans="1:4" x14ac:dyDescent="0.35">
      <c r="A15" s="13" t="s">
        <v>3</v>
      </c>
      <c r="B15" s="14" t="s">
        <v>585</v>
      </c>
      <c r="C15" s="4"/>
      <c r="D15" s="4"/>
    </row>
    <row r="16" spans="1:4" x14ac:dyDescent="0.35">
      <c r="A16" s="13" t="s">
        <v>4</v>
      </c>
      <c r="B16" s="14" t="s">
        <v>586</v>
      </c>
      <c r="C16" s="4"/>
      <c r="D16" s="4"/>
    </row>
    <row r="17" spans="1:4" x14ac:dyDescent="0.35">
      <c r="A17" s="13" t="s">
        <v>6</v>
      </c>
      <c r="B17" s="14" t="s">
        <v>587</v>
      </c>
      <c r="D17" s="4"/>
    </row>
    <row r="18" spans="1:4" x14ac:dyDescent="0.35">
      <c r="A18" s="13" t="s">
        <v>7</v>
      </c>
      <c r="B18" s="14" t="s">
        <v>588</v>
      </c>
    </row>
    <row r="19" spans="1:4" x14ac:dyDescent="0.35">
      <c r="A19" s="13" t="s">
        <v>8</v>
      </c>
      <c r="B19" s="14" t="s">
        <v>589</v>
      </c>
    </row>
    <row r="20" spans="1:4" ht="29" x14ac:dyDescent="0.35">
      <c r="A20" s="13" t="s">
        <v>171</v>
      </c>
      <c r="B20" s="9" t="s">
        <v>110</v>
      </c>
      <c r="D20" s="4"/>
    </row>
    <row r="21" spans="1:4" x14ac:dyDescent="0.35">
      <c r="A21" s="13" t="s">
        <v>167</v>
      </c>
      <c r="B21" s="9" t="s">
        <v>590</v>
      </c>
      <c r="D21" s="4"/>
    </row>
    <row r="22" spans="1:4" ht="58" x14ac:dyDescent="0.35">
      <c r="A22" s="13" t="s">
        <v>168</v>
      </c>
      <c r="B22" s="9" t="s">
        <v>591</v>
      </c>
      <c r="D22" s="4"/>
    </row>
    <row r="23" spans="1:4" ht="43.5" x14ac:dyDescent="0.35">
      <c r="A23" s="13" t="s">
        <v>150</v>
      </c>
      <c r="B23" s="9" t="s">
        <v>592</v>
      </c>
    </row>
    <row r="24" spans="1:4" ht="87" x14ac:dyDescent="0.35">
      <c r="A24" s="13" t="s">
        <v>10</v>
      </c>
      <c r="B24" s="9" t="s">
        <v>120</v>
      </c>
    </row>
    <row r="25" spans="1:4" x14ac:dyDescent="0.35">
      <c r="A25" s="13" t="s">
        <v>169</v>
      </c>
      <c r="B25" s="9" t="s">
        <v>593</v>
      </c>
    </row>
    <row r="26" spans="1:4" x14ac:dyDescent="0.35">
      <c r="A26" s="13" t="s">
        <v>170</v>
      </c>
      <c r="B26" s="9" t="s">
        <v>594</v>
      </c>
    </row>
    <row r="27" spans="1:4" ht="29" x14ac:dyDescent="0.35">
      <c r="A27" s="13" t="s">
        <v>172</v>
      </c>
      <c r="B27" s="14" t="s">
        <v>595</v>
      </c>
    </row>
    <row r="28" spans="1:4" x14ac:dyDescent="0.35">
      <c r="A28" s="13" t="s">
        <v>163</v>
      </c>
      <c r="B28" s="9" t="s">
        <v>596</v>
      </c>
    </row>
    <row r="29" spans="1:4" s="29" customFormat="1" x14ac:dyDescent="0.35">
      <c r="A29" s="27"/>
      <c r="B29" s="28"/>
    </row>
    <row r="30" spans="1:4" s="29" customFormat="1" x14ac:dyDescent="0.35">
      <c r="A30" s="58" t="s">
        <v>636</v>
      </c>
      <c r="B30" s="59"/>
    </row>
    <row r="31" spans="1:4" s="29" customFormat="1" x14ac:dyDescent="0.35">
      <c r="A31" s="22"/>
      <c r="B31" s="31" t="s">
        <v>637</v>
      </c>
    </row>
    <row r="32" spans="1:4" s="29" customFormat="1" x14ac:dyDescent="0.35">
      <c r="A32" s="23"/>
      <c r="B32" s="32" t="s">
        <v>638</v>
      </c>
    </row>
    <row r="33" spans="1:2" s="29" customFormat="1" x14ac:dyDescent="0.35">
      <c r="A33" s="24"/>
      <c r="B33" s="32" t="s">
        <v>133</v>
      </c>
    </row>
    <row r="34" spans="1:2" s="29" customFormat="1" x14ac:dyDescent="0.35">
      <c r="A34" s="25"/>
      <c r="B34" s="32" t="s">
        <v>134</v>
      </c>
    </row>
    <row r="35" spans="1:2" s="29" customFormat="1" x14ac:dyDescent="0.35">
      <c r="A35" s="26"/>
      <c r="B35" s="33" t="s">
        <v>639</v>
      </c>
    </row>
    <row r="36" spans="1:2" s="29" customFormat="1" x14ac:dyDescent="0.35">
      <c r="B36" s="30"/>
    </row>
    <row r="37" spans="1:2" x14ac:dyDescent="0.35">
      <c r="A37" s="62" t="s">
        <v>604</v>
      </c>
      <c r="B37" s="62"/>
    </row>
    <row r="38" spans="1:2" x14ac:dyDescent="0.35">
      <c r="A38" s="16" t="s">
        <v>605</v>
      </c>
      <c r="B38" s="16" t="s">
        <v>606</v>
      </c>
    </row>
    <row r="39" spans="1:2" x14ac:dyDescent="0.35">
      <c r="A39" s="34" t="s">
        <v>607</v>
      </c>
      <c r="B39" s="17" t="s">
        <v>608</v>
      </c>
    </row>
    <row r="40" spans="1:2" x14ac:dyDescent="0.35">
      <c r="A40" s="34" t="s">
        <v>609</v>
      </c>
      <c r="B40" s="17" t="s">
        <v>610</v>
      </c>
    </row>
    <row r="41" spans="1:2" x14ac:dyDescent="0.35">
      <c r="A41" s="35" t="s">
        <v>611</v>
      </c>
      <c r="B41" s="18" t="s">
        <v>29</v>
      </c>
    </row>
    <row r="42" spans="1:2" x14ac:dyDescent="0.35">
      <c r="A42" s="34" t="s">
        <v>612</v>
      </c>
      <c r="B42" s="17" t="s">
        <v>613</v>
      </c>
    </row>
    <row r="43" spans="1:2" x14ac:dyDescent="0.35">
      <c r="A43" s="34" t="s">
        <v>614</v>
      </c>
      <c r="B43" s="17" t="s">
        <v>615</v>
      </c>
    </row>
    <row r="44" spans="1:2" x14ac:dyDescent="0.35">
      <c r="A44" s="34" t="s">
        <v>616</v>
      </c>
      <c r="B44" s="17" t="s">
        <v>617</v>
      </c>
    </row>
    <row r="45" spans="1:2" x14ac:dyDescent="0.35">
      <c r="A45" s="34" t="s">
        <v>618</v>
      </c>
      <c r="B45" s="17" t="s">
        <v>619</v>
      </c>
    </row>
    <row r="46" spans="1:2" x14ac:dyDescent="0.35">
      <c r="A46" s="34" t="s">
        <v>620</v>
      </c>
      <c r="B46" s="17" t="s">
        <v>621</v>
      </c>
    </row>
    <row r="47" spans="1:2" x14ac:dyDescent="0.35">
      <c r="A47" s="34" t="s">
        <v>622</v>
      </c>
      <c r="B47" s="17" t="s">
        <v>623</v>
      </c>
    </row>
    <row r="48" spans="1:2" x14ac:dyDescent="0.35">
      <c r="A48" s="34" t="s">
        <v>624</v>
      </c>
      <c r="B48" s="17" t="s">
        <v>625</v>
      </c>
    </row>
    <row r="49" spans="1:2" x14ac:dyDescent="0.35">
      <c r="A49" s="35" t="s">
        <v>626</v>
      </c>
      <c r="B49" s="18" t="s">
        <v>627</v>
      </c>
    </row>
    <row r="50" spans="1:2" x14ac:dyDescent="0.35">
      <c r="A50" s="34" t="s">
        <v>628</v>
      </c>
      <c r="B50" s="17" t="s">
        <v>629</v>
      </c>
    </row>
    <row r="51" spans="1:2" x14ac:dyDescent="0.35">
      <c r="A51" s="34" t="s">
        <v>630</v>
      </c>
      <c r="B51" s="17" t="s">
        <v>631</v>
      </c>
    </row>
  </sheetData>
  <mergeCells count="4">
    <mergeCell ref="A30:B30"/>
    <mergeCell ref="A1:B1"/>
    <mergeCell ref="A2:B2"/>
    <mergeCell ref="A37:B3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E12"/>
  <sheetViews>
    <sheetView zoomScaleNormal="100" workbookViewId="0">
      <pane ySplit="1" topLeftCell="A2" activePane="bottomLeft" state="frozen"/>
      <selection pane="bottomLeft" activeCell="B7" sqref="B7"/>
    </sheetView>
  </sheetViews>
  <sheetFormatPr defaultColWidth="9.1796875" defaultRowHeight="14.5" x14ac:dyDescent="0.35"/>
  <cols>
    <col min="1" max="1" width="18.1796875" style="5" customWidth="1"/>
    <col min="2" max="2" width="38.26953125" style="5" customWidth="1"/>
    <col min="3" max="3" width="33.1796875" style="3" hidden="1" customWidth="1"/>
    <col min="4" max="4" width="63.81640625" style="3" hidden="1" customWidth="1"/>
    <col min="5" max="5" width="37" style="3" customWidth="1"/>
    <col min="6" max="6" width="9.1796875" style="3"/>
    <col min="7" max="7" width="44.1796875" style="3" customWidth="1"/>
    <col min="8" max="16384" width="9.1796875" style="3"/>
  </cols>
  <sheetData>
    <row r="1" spans="1:5" x14ac:dyDescent="0.35">
      <c r="A1" s="1" t="s">
        <v>104</v>
      </c>
      <c r="B1" s="1" t="s">
        <v>105</v>
      </c>
      <c r="C1" s="2" t="s">
        <v>106</v>
      </c>
      <c r="D1" s="2" t="s">
        <v>107</v>
      </c>
      <c r="E1" s="2" t="s">
        <v>108</v>
      </c>
    </row>
    <row r="2" spans="1:5" ht="72.5" x14ac:dyDescent="0.35">
      <c r="A2" s="38" t="s">
        <v>109</v>
      </c>
      <c r="B2" s="39" t="s">
        <v>110</v>
      </c>
      <c r="C2" s="40" t="s">
        <v>111</v>
      </c>
      <c r="D2" s="40" t="s">
        <v>112</v>
      </c>
      <c r="E2" s="40" t="s">
        <v>113</v>
      </c>
    </row>
    <row r="3" spans="1:5" ht="188.5" x14ac:dyDescent="0.35">
      <c r="A3" s="38" t="s">
        <v>114</v>
      </c>
      <c r="B3" s="39" t="s">
        <v>598</v>
      </c>
      <c r="C3" s="40" t="s">
        <v>115</v>
      </c>
      <c r="D3" s="41" t="s">
        <v>116</v>
      </c>
      <c r="E3" s="40" t="s">
        <v>599</v>
      </c>
    </row>
    <row r="4" spans="1:5" ht="188.5" x14ac:dyDescent="0.35">
      <c r="A4" s="38" t="s">
        <v>117</v>
      </c>
      <c r="B4" s="39" t="s">
        <v>632</v>
      </c>
      <c r="C4" s="9" t="s">
        <v>118</v>
      </c>
      <c r="D4" s="40" t="s">
        <v>119</v>
      </c>
      <c r="E4" s="40" t="s">
        <v>600</v>
      </c>
    </row>
    <row r="5" spans="1:5" ht="188.5" x14ac:dyDescent="0.35">
      <c r="A5" s="38" t="s">
        <v>10</v>
      </c>
      <c r="B5" s="39" t="s">
        <v>601</v>
      </c>
      <c r="C5" s="9" t="s">
        <v>121</v>
      </c>
      <c r="D5" s="9" t="s">
        <v>122</v>
      </c>
      <c r="E5" s="40" t="s">
        <v>602</v>
      </c>
    </row>
    <row r="6" spans="1:5" ht="43.5" x14ac:dyDescent="0.35">
      <c r="A6" s="38" t="s">
        <v>123</v>
      </c>
      <c r="B6" s="39" t="s">
        <v>635</v>
      </c>
      <c r="C6" s="9"/>
      <c r="D6" s="42" t="s">
        <v>124</v>
      </c>
      <c r="E6" s="43" t="s">
        <v>125</v>
      </c>
    </row>
    <row r="7" spans="1:5" ht="173.25" customHeight="1" x14ac:dyDescent="0.35">
      <c r="A7" s="38" t="s">
        <v>126</v>
      </c>
      <c r="B7" s="40" t="s">
        <v>127</v>
      </c>
      <c r="C7" s="9"/>
      <c r="D7" s="18"/>
      <c r="E7" s="41" t="s">
        <v>128</v>
      </c>
    </row>
    <row r="8" spans="1:5" x14ac:dyDescent="0.35">
      <c r="C8" s="4"/>
      <c r="D8" s="6"/>
    </row>
    <row r="9" spans="1:5" x14ac:dyDescent="0.35">
      <c r="C9" s="4"/>
      <c r="D9" s="6"/>
    </row>
    <row r="10" spans="1:5" x14ac:dyDescent="0.35">
      <c r="D10" s="7"/>
    </row>
    <row r="11" spans="1:5" x14ac:dyDescent="0.35">
      <c r="D11" s="7"/>
    </row>
    <row r="12" spans="1:5" ht="15" thickBot="1" x14ac:dyDescent="0.4">
      <c r="D12" s="8"/>
    </row>
  </sheetData>
  <pageMargins left="0.7" right="0.7" top="0.75" bottom="0.75" header="0.3" footer="0.3"/>
  <pageSetup scale="41"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M20"/>
  <sheetViews>
    <sheetView topLeftCell="F1" zoomScale="90" zoomScaleNormal="90" workbookViewId="0">
      <selection activeCell="I6" sqref="I6"/>
    </sheetView>
  </sheetViews>
  <sheetFormatPr defaultColWidth="9.1796875" defaultRowHeight="14.5" x14ac:dyDescent="0.35"/>
  <cols>
    <col min="1" max="1" width="13.7265625" style="19" bestFit="1" customWidth="1"/>
    <col min="2" max="2" width="31.54296875" style="19" bestFit="1" customWidth="1"/>
    <col min="3" max="3" width="25.1796875" style="19" bestFit="1" customWidth="1"/>
    <col min="4" max="4" width="14.26953125" style="19" bestFit="1" customWidth="1"/>
    <col min="5" max="5" width="16.54296875" style="19" bestFit="1" customWidth="1"/>
    <col min="6" max="6" width="44.81640625" style="19" bestFit="1" customWidth="1"/>
    <col min="7" max="7" width="39.54296875" style="19" bestFit="1" customWidth="1"/>
    <col min="8" max="8" width="7.54296875" style="19" bestFit="1" customWidth="1"/>
    <col min="9" max="9" width="61.453125" style="19" bestFit="1" customWidth="1"/>
    <col min="10" max="10" width="77.81640625" style="19" bestFit="1" customWidth="1"/>
    <col min="11" max="11" width="104.54296875" style="19" bestFit="1" customWidth="1"/>
    <col min="12" max="12" width="13.7265625" style="19" bestFit="1" customWidth="1"/>
    <col min="13" max="13" width="78.453125" style="19" bestFit="1" customWidth="1"/>
    <col min="14" max="16384" width="9.1796875" style="19"/>
  </cols>
  <sheetData>
    <row r="2" spans="1:13" x14ac:dyDescent="0.35">
      <c r="A2" s="20" t="s">
        <v>633</v>
      </c>
      <c r="B2" s="20" t="s">
        <v>11</v>
      </c>
      <c r="C2" s="20" t="s">
        <v>5</v>
      </c>
      <c r="D2" s="20" t="s">
        <v>18</v>
      </c>
      <c r="E2" s="20" t="s">
        <v>19</v>
      </c>
      <c r="F2" s="20" t="s">
        <v>7</v>
      </c>
      <c r="G2" s="20" t="s">
        <v>8</v>
      </c>
      <c r="H2" s="20" t="s">
        <v>147</v>
      </c>
      <c r="I2" s="20" t="s">
        <v>9</v>
      </c>
      <c r="J2" s="20" t="s">
        <v>117</v>
      </c>
      <c r="K2" s="20" t="s">
        <v>10</v>
      </c>
      <c r="L2" s="20" t="s">
        <v>151</v>
      </c>
      <c r="M2" s="20" t="s">
        <v>152</v>
      </c>
    </row>
    <row r="3" spans="1:13" s="21" customFormat="1" x14ac:dyDescent="0.35">
      <c r="A3" s="21" t="s">
        <v>148</v>
      </c>
      <c r="B3" s="21" t="s">
        <v>130</v>
      </c>
      <c r="C3" s="21" t="s">
        <v>12</v>
      </c>
      <c r="D3" s="21" t="s">
        <v>138</v>
      </c>
      <c r="E3" s="21" t="s">
        <v>21</v>
      </c>
      <c r="F3" s="21" t="s">
        <v>30</v>
      </c>
      <c r="G3" s="21" t="s">
        <v>38</v>
      </c>
      <c r="H3" s="21" t="s">
        <v>148</v>
      </c>
      <c r="I3" s="21" t="s">
        <v>642</v>
      </c>
      <c r="J3" s="21" t="s">
        <v>200</v>
      </c>
      <c r="K3" s="21" t="s">
        <v>153</v>
      </c>
      <c r="L3" s="21" t="s">
        <v>129</v>
      </c>
      <c r="M3" s="21" t="s">
        <v>173</v>
      </c>
    </row>
    <row r="4" spans="1:13" s="21" customFormat="1" x14ac:dyDescent="0.35">
      <c r="A4" s="21" t="s">
        <v>129</v>
      </c>
      <c r="B4" s="21" t="s">
        <v>639</v>
      </c>
      <c r="C4" s="21" t="s">
        <v>13</v>
      </c>
      <c r="D4" s="21" t="s">
        <v>139</v>
      </c>
      <c r="E4" s="21" t="s">
        <v>20</v>
      </c>
      <c r="F4" s="21" t="s">
        <v>31</v>
      </c>
      <c r="G4" s="21" t="s">
        <v>39</v>
      </c>
      <c r="H4" s="21" t="s">
        <v>129</v>
      </c>
      <c r="I4" s="21" t="s">
        <v>643</v>
      </c>
      <c r="J4" s="21" t="s">
        <v>154</v>
      </c>
      <c r="K4" s="21" t="s">
        <v>672</v>
      </c>
      <c r="L4" s="21" t="s">
        <v>156</v>
      </c>
      <c r="M4" s="21" t="s">
        <v>174</v>
      </c>
    </row>
    <row r="5" spans="1:13" s="21" customFormat="1" x14ac:dyDescent="0.35">
      <c r="B5" s="21" t="s">
        <v>132</v>
      </c>
      <c r="C5" s="21" t="s">
        <v>14</v>
      </c>
      <c r="D5" s="21" t="s">
        <v>140</v>
      </c>
      <c r="F5" s="21" t="s">
        <v>33</v>
      </c>
      <c r="G5" s="21" t="s">
        <v>145</v>
      </c>
      <c r="H5" s="21" t="s">
        <v>149</v>
      </c>
      <c r="I5" s="21" t="s">
        <v>157</v>
      </c>
      <c r="J5" s="21" t="s">
        <v>158</v>
      </c>
      <c r="K5" s="21" t="s">
        <v>159</v>
      </c>
      <c r="L5" s="21" t="s">
        <v>160</v>
      </c>
      <c r="M5" s="21" t="s">
        <v>175</v>
      </c>
    </row>
    <row r="6" spans="1:13" s="21" customFormat="1" x14ac:dyDescent="0.35">
      <c r="B6" s="21" t="s">
        <v>133</v>
      </c>
      <c r="C6" s="21" t="s">
        <v>15</v>
      </c>
      <c r="D6" s="21" t="s">
        <v>141</v>
      </c>
      <c r="F6" s="21" t="s">
        <v>34</v>
      </c>
      <c r="G6" s="21" t="s">
        <v>29</v>
      </c>
      <c r="I6" s="21" t="s">
        <v>161</v>
      </c>
      <c r="J6" s="21" t="s">
        <v>149</v>
      </c>
      <c r="K6" s="21" t="s">
        <v>149</v>
      </c>
      <c r="L6" s="21" t="s">
        <v>162</v>
      </c>
      <c r="M6" s="21" t="s">
        <v>533</v>
      </c>
    </row>
    <row r="7" spans="1:13" s="21" customFormat="1" x14ac:dyDescent="0.35">
      <c r="B7" s="21" t="s">
        <v>134</v>
      </c>
      <c r="C7" s="21" t="s">
        <v>16</v>
      </c>
      <c r="D7" s="21" t="s">
        <v>22</v>
      </c>
      <c r="F7" s="21" t="s">
        <v>36</v>
      </c>
      <c r="G7" s="21" t="s">
        <v>146</v>
      </c>
      <c r="L7" s="21" t="s">
        <v>26</v>
      </c>
      <c r="M7" s="21" t="s">
        <v>506</v>
      </c>
    </row>
    <row r="8" spans="1:13" s="21" customFormat="1" x14ac:dyDescent="0.35">
      <c r="B8" s="21" t="s">
        <v>135</v>
      </c>
      <c r="C8" s="21" t="s">
        <v>17</v>
      </c>
      <c r="D8" s="21" t="s">
        <v>23</v>
      </c>
      <c r="F8" s="21" t="s">
        <v>144</v>
      </c>
      <c r="G8" s="21" t="s">
        <v>42</v>
      </c>
      <c r="M8" s="21" t="s">
        <v>510</v>
      </c>
    </row>
    <row r="9" spans="1:13" s="21" customFormat="1" x14ac:dyDescent="0.35">
      <c r="C9" s="21" t="s">
        <v>44</v>
      </c>
      <c r="D9" s="21" t="s">
        <v>142</v>
      </c>
      <c r="F9" s="21" t="s">
        <v>26</v>
      </c>
      <c r="G9" s="21" t="s">
        <v>43</v>
      </c>
      <c r="M9" s="21" t="s">
        <v>177</v>
      </c>
    </row>
    <row r="10" spans="1:13" s="21" customFormat="1" x14ac:dyDescent="0.35">
      <c r="C10" s="21" t="s">
        <v>135</v>
      </c>
      <c r="D10" s="21" t="s">
        <v>24</v>
      </c>
      <c r="G10" s="21" t="s">
        <v>98</v>
      </c>
      <c r="M10" s="21" t="s">
        <v>178</v>
      </c>
    </row>
    <row r="11" spans="1:13" s="21" customFormat="1" x14ac:dyDescent="0.35">
      <c r="C11" s="21" t="s">
        <v>136</v>
      </c>
      <c r="D11" s="21" t="s">
        <v>25</v>
      </c>
      <c r="G11" s="21" t="s">
        <v>37</v>
      </c>
      <c r="M11" s="21" t="s">
        <v>179</v>
      </c>
    </row>
    <row r="12" spans="1:13" s="21" customFormat="1" x14ac:dyDescent="0.35">
      <c r="C12" s="21" t="s">
        <v>137</v>
      </c>
      <c r="D12" s="21" t="s">
        <v>143</v>
      </c>
      <c r="G12" s="21" t="s">
        <v>40</v>
      </c>
      <c r="M12" s="21" t="s">
        <v>180</v>
      </c>
    </row>
    <row r="13" spans="1:13" s="21" customFormat="1" x14ac:dyDescent="0.35">
      <c r="D13" s="21" t="s">
        <v>26</v>
      </c>
      <c r="G13" s="21" t="s">
        <v>32</v>
      </c>
    </row>
    <row r="14" spans="1:13" s="21" customFormat="1" x14ac:dyDescent="0.35">
      <c r="G14" s="21" t="s">
        <v>35</v>
      </c>
    </row>
    <row r="15" spans="1:13" s="21" customFormat="1" x14ac:dyDescent="0.35">
      <c r="G15" s="21" t="s">
        <v>41</v>
      </c>
    </row>
    <row r="16" spans="1:13" s="21" customFormat="1" x14ac:dyDescent="0.35">
      <c r="G16" s="21" t="s">
        <v>26</v>
      </c>
    </row>
    <row r="17" s="21" customFormat="1" x14ac:dyDescent="0.35"/>
    <row r="18" s="21" customFormat="1" x14ac:dyDescent="0.35"/>
    <row r="19" s="21" customFormat="1" x14ac:dyDescent="0.35"/>
    <row r="20" s="21" customFormat="1" x14ac:dyDescent="0.35"/>
  </sheetData>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A85"/>
  <sheetViews>
    <sheetView tabSelected="1" zoomScale="110" zoomScaleNormal="110" workbookViewId="0">
      <pane ySplit="1" topLeftCell="A2" activePane="bottomLeft" state="frozen"/>
      <selection pane="bottomLeft" activeCell="F4" sqref="F4"/>
    </sheetView>
  </sheetViews>
  <sheetFormatPr defaultColWidth="9.1796875" defaultRowHeight="14.5" x14ac:dyDescent="0.35"/>
  <cols>
    <col min="1" max="2" width="12.7265625" style="14" customWidth="1"/>
    <col min="3" max="3" width="19.7265625" style="14" customWidth="1"/>
    <col min="4" max="4" width="19.453125" style="14" customWidth="1"/>
    <col min="5" max="5" width="12.7265625" style="14" customWidth="1"/>
    <col min="6" max="6" width="83.453125" style="14" customWidth="1"/>
    <col min="7" max="7" width="75.7265625" style="14" customWidth="1"/>
    <col min="8" max="8" width="12.7265625" style="14" customWidth="1"/>
    <col min="9" max="10" width="75.7265625" style="14" customWidth="1"/>
    <col min="11" max="21" width="19.7265625" style="14" customWidth="1"/>
    <col min="22" max="22" width="45.7265625" style="14" customWidth="1"/>
    <col min="23" max="26" width="12.7265625" style="53" customWidth="1"/>
    <col min="27" max="27" width="12.7265625" style="54" customWidth="1"/>
    <col min="28" max="16384" width="9.1796875" style="14"/>
  </cols>
  <sheetData>
    <row r="1" spans="1:27" s="47" customFormat="1" ht="45.75" customHeight="1" x14ac:dyDescent="0.35">
      <c r="A1" s="44" t="s">
        <v>164</v>
      </c>
      <c r="B1" s="44" t="s">
        <v>165</v>
      </c>
      <c r="C1" s="44" t="s">
        <v>0</v>
      </c>
      <c r="D1" s="44" t="s">
        <v>166</v>
      </c>
      <c r="E1" s="44" t="s">
        <v>5</v>
      </c>
      <c r="F1" s="44" t="s">
        <v>1</v>
      </c>
      <c r="G1" s="44" t="s">
        <v>2</v>
      </c>
      <c r="H1" s="44" t="s">
        <v>19</v>
      </c>
      <c r="I1" s="44" t="s">
        <v>3</v>
      </c>
      <c r="J1" s="44" t="s">
        <v>4</v>
      </c>
      <c r="K1" s="44" t="s">
        <v>6</v>
      </c>
      <c r="L1" s="44" t="s">
        <v>7</v>
      </c>
      <c r="M1" s="44" t="s">
        <v>8</v>
      </c>
      <c r="N1" s="44" t="s">
        <v>171</v>
      </c>
      <c r="O1" s="44" t="s">
        <v>167</v>
      </c>
      <c r="P1" s="44" t="s">
        <v>168</v>
      </c>
      <c r="Q1" s="44" t="s">
        <v>117</v>
      </c>
      <c r="R1" s="44" t="s">
        <v>10</v>
      </c>
      <c r="S1" s="44" t="s">
        <v>169</v>
      </c>
      <c r="T1" s="44" t="s">
        <v>170</v>
      </c>
      <c r="U1" s="44" t="s">
        <v>172</v>
      </c>
      <c r="V1" s="44" t="s">
        <v>163</v>
      </c>
      <c r="W1" s="44" t="s">
        <v>501</v>
      </c>
      <c r="X1" s="44" t="s">
        <v>502</v>
      </c>
      <c r="Y1" s="44" t="s">
        <v>503</v>
      </c>
      <c r="Z1" s="44" t="s">
        <v>504</v>
      </c>
      <c r="AA1" s="44" t="s">
        <v>505</v>
      </c>
    </row>
    <row r="2" spans="1:27" ht="101.5" x14ac:dyDescent="0.35">
      <c r="A2" s="45" t="s">
        <v>129</v>
      </c>
      <c r="B2" s="45" t="s">
        <v>549</v>
      </c>
      <c r="C2" s="48" t="s">
        <v>135</v>
      </c>
      <c r="D2" s="14" t="s">
        <v>533</v>
      </c>
      <c r="E2" s="49"/>
      <c r="F2" s="49" t="s">
        <v>483</v>
      </c>
      <c r="G2" s="49" t="s">
        <v>486</v>
      </c>
      <c r="H2" s="14" t="s">
        <v>21</v>
      </c>
      <c r="I2" s="50" t="s">
        <v>488</v>
      </c>
      <c r="J2" s="51" t="s">
        <v>487</v>
      </c>
      <c r="K2" s="50" t="s">
        <v>489</v>
      </c>
      <c r="L2" s="49"/>
      <c r="M2" s="49"/>
      <c r="N2" s="45" t="s">
        <v>148</v>
      </c>
      <c r="O2" s="52" t="s">
        <v>573</v>
      </c>
      <c r="P2" s="45" t="s">
        <v>642</v>
      </c>
      <c r="Q2" s="45" t="s">
        <v>154</v>
      </c>
      <c r="R2" s="45" t="s">
        <v>672</v>
      </c>
      <c r="S2" s="14" t="s">
        <v>490</v>
      </c>
      <c r="T2" s="45" t="s">
        <v>484</v>
      </c>
      <c r="U2" s="45" t="s">
        <v>485</v>
      </c>
      <c r="V2" s="9" t="s">
        <v>574</v>
      </c>
      <c r="W2" s="53">
        <f t="shared" ref="W2:W33" si="0">IF(ISNUMBER(SEARCH("Low",P2)),1,IF(ISNUMBER(SEARCH("Medium",P2)),2,IF(ISNUMBER(SEARCH("High",P2)),3,IF(ISNUMBER(SEARCH("Maybe",P2)),0))))</f>
        <v>3</v>
      </c>
      <c r="X2" s="53">
        <f t="shared" ref="X2:X33" si="1">IF(ISNUMBER(SEARCH("Low",Q2)),1,IF(ISNUMBER(SEARCH("Medium",Q2)),2,IF(ISNUMBER(SEARCH("High",Q2)),3,IF(ISNUMBER(SEARCH("Unsure",Q2)),0))))</f>
        <v>2</v>
      </c>
      <c r="Y2" s="53">
        <f t="shared" ref="Y2:Y33" si="2">IF(ISNUMBER(SEARCH("Low",R2)),1,IF(ISNUMBER(SEARCH("Medium",R2)),2,IF(ISNUMBER(SEARCH("High",R2)),3,IF(ISNUMBER(SEARCH("Unsure",R2)),0))))</f>
        <v>2</v>
      </c>
      <c r="Z2" s="53">
        <f t="shared" ref="Z2:Z33" si="3">IF(ISNUMBER(SEARCH("Yes",N2)),1,IF(ISNUMBER(SEARCH("No",N2)),0,IF(ISNUMBER(SEARCH("Unsure",N2)),0)))</f>
        <v>1</v>
      </c>
      <c r="AA2" s="54">
        <f t="shared" ref="AA2:AA33" si="4">W2*(0.3)+X2*(0.25)+Y2*(0.3)+Z2*(0.15)</f>
        <v>2.15</v>
      </c>
    </row>
    <row r="3" spans="1:27" ht="174" x14ac:dyDescent="0.35">
      <c r="A3" s="45" t="s">
        <v>129</v>
      </c>
      <c r="B3" s="45" t="s">
        <v>549</v>
      </c>
      <c r="C3" s="48" t="s">
        <v>135</v>
      </c>
      <c r="D3" s="14" t="s">
        <v>533</v>
      </c>
      <c r="E3" s="49"/>
      <c r="F3" s="49" t="s">
        <v>470</v>
      </c>
      <c r="G3" s="49" t="s">
        <v>373</v>
      </c>
      <c r="H3" s="14" t="s">
        <v>21</v>
      </c>
      <c r="I3" s="50" t="s">
        <v>374</v>
      </c>
      <c r="J3" s="51" t="s">
        <v>471</v>
      </c>
      <c r="K3" s="50" t="s">
        <v>139</v>
      </c>
      <c r="L3" s="49" t="s">
        <v>315</v>
      </c>
      <c r="M3" s="49" t="s">
        <v>472</v>
      </c>
      <c r="N3" s="45" t="s">
        <v>148</v>
      </c>
      <c r="O3" s="45" t="s">
        <v>473</v>
      </c>
      <c r="P3" s="45" t="s">
        <v>642</v>
      </c>
      <c r="Q3" s="45" t="s">
        <v>154</v>
      </c>
      <c r="R3" s="45" t="s">
        <v>153</v>
      </c>
      <c r="S3" s="14" t="s">
        <v>474</v>
      </c>
      <c r="T3" s="45" t="s">
        <v>184</v>
      </c>
      <c r="U3" s="45" t="s">
        <v>466</v>
      </c>
      <c r="V3" s="45" t="s">
        <v>475</v>
      </c>
      <c r="W3" s="53">
        <f t="shared" si="0"/>
        <v>3</v>
      </c>
      <c r="X3" s="53">
        <f t="shared" si="1"/>
        <v>2</v>
      </c>
      <c r="Y3" s="53">
        <f t="shared" si="2"/>
        <v>3</v>
      </c>
      <c r="Z3" s="53">
        <f t="shared" si="3"/>
        <v>1</v>
      </c>
      <c r="AA3" s="54">
        <f t="shared" si="4"/>
        <v>2.4499999999999997</v>
      </c>
    </row>
    <row r="4" spans="1:27" s="45" customFormat="1" ht="130.5" x14ac:dyDescent="0.35">
      <c r="A4" s="45" t="s">
        <v>129</v>
      </c>
      <c r="B4" s="45" t="s">
        <v>549</v>
      </c>
      <c r="C4" s="14" t="s">
        <v>132</v>
      </c>
      <c r="D4" s="14" t="s">
        <v>176</v>
      </c>
      <c r="E4" s="49"/>
      <c r="F4" s="49" t="s">
        <v>434</v>
      </c>
      <c r="G4" s="49" t="s">
        <v>554</v>
      </c>
      <c r="H4" s="14" t="s">
        <v>20</v>
      </c>
      <c r="I4" s="50" t="s">
        <v>435</v>
      </c>
      <c r="J4" s="51" t="s">
        <v>436</v>
      </c>
      <c r="K4" s="50" t="s">
        <v>26</v>
      </c>
      <c r="L4" s="49"/>
      <c r="M4" s="49"/>
      <c r="N4" s="45" t="s">
        <v>149</v>
      </c>
      <c r="O4" s="52" t="s">
        <v>430</v>
      </c>
      <c r="P4" s="45" t="s">
        <v>161</v>
      </c>
      <c r="Q4" s="45" t="s">
        <v>149</v>
      </c>
      <c r="R4" s="45" t="s">
        <v>672</v>
      </c>
      <c r="S4" s="14" t="s">
        <v>431</v>
      </c>
      <c r="T4" s="45" t="s">
        <v>432</v>
      </c>
      <c r="U4" s="45" t="s">
        <v>433</v>
      </c>
      <c r="V4" s="45" t="s">
        <v>437</v>
      </c>
      <c r="W4" s="53">
        <f t="shared" si="0"/>
        <v>0</v>
      </c>
      <c r="X4" s="53">
        <f t="shared" si="1"/>
        <v>0</v>
      </c>
      <c r="Y4" s="53">
        <f t="shared" si="2"/>
        <v>2</v>
      </c>
      <c r="Z4" s="53">
        <f t="shared" si="3"/>
        <v>0</v>
      </c>
      <c r="AA4" s="54">
        <f t="shared" si="4"/>
        <v>0.6</v>
      </c>
    </row>
    <row r="5" spans="1:27" ht="275.5" x14ac:dyDescent="0.35">
      <c r="A5" s="45" t="s">
        <v>129</v>
      </c>
      <c r="B5" s="45" t="s">
        <v>549</v>
      </c>
      <c r="C5" s="14" t="s">
        <v>132</v>
      </c>
      <c r="D5" s="14" t="s">
        <v>556</v>
      </c>
      <c r="E5" s="49" t="s">
        <v>13</v>
      </c>
      <c r="F5" s="49" t="s">
        <v>303</v>
      </c>
      <c r="G5" s="49" t="s">
        <v>304</v>
      </c>
      <c r="H5" s="45" t="s">
        <v>20</v>
      </c>
      <c r="I5" s="50" t="s">
        <v>305</v>
      </c>
      <c r="J5" s="51" t="s">
        <v>306</v>
      </c>
      <c r="K5" s="50" t="s">
        <v>307</v>
      </c>
      <c r="L5" s="49" t="s">
        <v>31</v>
      </c>
      <c r="M5" s="49" t="s">
        <v>301</v>
      </c>
      <c r="N5" s="45" t="s">
        <v>149</v>
      </c>
      <c r="O5" s="9" t="s">
        <v>308</v>
      </c>
      <c r="P5" s="45" t="s">
        <v>642</v>
      </c>
      <c r="Q5" s="45" t="s">
        <v>149</v>
      </c>
      <c r="R5" s="45" t="s">
        <v>159</v>
      </c>
      <c r="T5" s="45" t="s">
        <v>309</v>
      </c>
      <c r="U5" s="45" t="s">
        <v>181</v>
      </c>
      <c r="V5" s="45"/>
      <c r="W5" s="53">
        <f t="shared" si="0"/>
        <v>3</v>
      </c>
      <c r="X5" s="53">
        <f t="shared" si="1"/>
        <v>0</v>
      </c>
      <c r="Y5" s="53">
        <f t="shared" si="2"/>
        <v>1</v>
      </c>
      <c r="Z5" s="53">
        <f t="shared" si="3"/>
        <v>0</v>
      </c>
      <c r="AA5" s="54">
        <f t="shared" si="4"/>
        <v>1.2</v>
      </c>
    </row>
    <row r="6" spans="1:27" ht="130.5" x14ac:dyDescent="0.35">
      <c r="A6" s="45" t="s">
        <v>148</v>
      </c>
      <c r="B6" s="45" t="s">
        <v>243</v>
      </c>
      <c r="C6" s="14" t="s">
        <v>132</v>
      </c>
      <c r="D6" s="14" t="s">
        <v>530</v>
      </c>
      <c r="E6" s="49" t="s">
        <v>13</v>
      </c>
      <c r="F6" s="49" t="s">
        <v>244</v>
      </c>
      <c r="G6" s="49" t="s">
        <v>245</v>
      </c>
      <c r="H6" s="14" t="s">
        <v>21</v>
      </c>
      <c r="I6" s="49" t="s">
        <v>246</v>
      </c>
      <c r="J6" s="49" t="s">
        <v>77</v>
      </c>
      <c r="K6" s="49" t="s">
        <v>182</v>
      </c>
      <c r="L6" s="49" t="s">
        <v>34</v>
      </c>
      <c r="M6" s="49" t="s">
        <v>214</v>
      </c>
      <c r="N6" s="45" t="s">
        <v>148</v>
      </c>
      <c r="O6" s="46" t="s">
        <v>509</v>
      </c>
      <c r="P6" s="45" t="s">
        <v>642</v>
      </c>
      <c r="Q6" s="45" t="s">
        <v>200</v>
      </c>
      <c r="R6" s="45" t="s">
        <v>159</v>
      </c>
      <c r="S6" s="14" t="s">
        <v>521</v>
      </c>
      <c r="T6" s="45" t="s">
        <v>184</v>
      </c>
      <c r="U6" s="45" t="s">
        <v>283</v>
      </c>
      <c r="V6" s="45"/>
      <c r="W6" s="53">
        <f t="shared" si="0"/>
        <v>3</v>
      </c>
      <c r="X6" s="53">
        <f t="shared" si="1"/>
        <v>3</v>
      </c>
      <c r="Y6" s="53">
        <f t="shared" si="2"/>
        <v>1</v>
      </c>
      <c r="Z6" s="53">
        <f t="shared" si="3"/>
        <v>1</v>
      </c>
      <c r="AA6" s="54">
        <f t="shared" si="4"/>
        <v>2.1</v>
      </c>
    </row>
    <row r="7" spans="1:27" ht="159.5" x14ac:dyDescent="0.35">
      <c r="A7" s="45" t="s">
        <v>129</v>
      </c>
      <c r="B7" s="45" t="s">
        <v>549</v>
      </c>
      <c r="C7" s="14" t="s">
        <v>132</v>
      </c>
      <c r="D7" s="14" t="s">
        <v>533</v>
      </c>
      <c r="E7" s="49"/>
      <c r="F7" s="49" t="s">
        <v>375</v>
      </c>
      <c r="G7" s="49" t="s">
        <v>560</v>
      </c>
      <c r="H7" s="45" t="s">
        <v>20</v>
      </c>
      <c r="I7" s="50" t="s">
        <v>558</v>
      </c>
      <c r="J7" s="51" t="s">
        <v>559</v>
      </c>
      <c r="K7" s="50" t="s">
        <v>341</v>
      </c>
      <c r="L7" s="49"/>
      <c r="M7" s="49" t="s">
        <v>145</v>
      </c>
      <c r="N7" s="45" t="s">
        <v>129</v>
      </c>
      <c r="O7" s="9" t="s">
        <v>376</v>
      </c>
      <c r="P7" s="45" t="s">
        <v>642</v>
      </c>
      <c r="Q7" s="45" t="s">
        <v>149</v>
      </c>
      <c r="R7" s="45" t="s">
        <v>672</v>
      </c>
      <c r="S7" s="14" t="s">
        <v>561</v>
      </c>
      <c r="T7" s="45" t="s">
        <v>377</v>
      </c>
      <c r="U7" s="45" t="s">
        <v>344</v>
      </c>
      <c r="V7" s="45" t="s">
        <v>562</v>
      </c>
      <c r="W7" s="53">
        <f t="shared" si="0"/>
        <v>3</v>
      </c>
      <c r="X7" s="53">
        <f t="shared" si="1"/>
        <v>0</v>
      </c>
      <c r="Y7" s="53">
        <f t="shared" si="2"/>
        <v>2</v>
      </c>
      <c r="Z7" s="53">
        <f t="shared" si="3"/>
        <v>0</v>
      </c>
      <c r="AA7" s="54">
        <f t="shared" si="4"/>
        <v>1.5</v>
      </c>
    </row>
    <row r="8" spans="1:27" ht="348" x14ac:dyDescent="0.35">
      <c r="A8" s="45" t="s">
        <v>129</v>
      </c>
      <c r="B8" s="45" t="s">
        <v>549</v>
      </c>
      <c r="C8" s="14" t="s">
        <v>132</v>
      </c>
      <c r="D8" s="14" t="s">
        <v>563</v>
      </c>
      <c r="E8" s="49" t="s">
        <v>12</v>
      </c>
      <c r="F8" s="49" t="s">
        <v>310</v>
      </c>
      <c r="G8" s="49" t="s">
        <v>364</v>
      </c>
      <c r="H8" s="14" t="s">
        <v>20</v>
      </c>
      <c r="I8" s="50" t="s">
        <v>311</v>
      </c>
      <c r="J8" s="51" t="s">
        <v>312</v>
      </c>
      <c r="K8" s="50" t="s">
        <v>143</v>
      </c>
      <c r="L8" s="49" t="s">
        <v>315</v>
      </c>
      <c r="M8" s="49" t="s">
        <v>313</v>
      </c>
      <c r="N8" s="45" t="s">
        <v>149</v>
      </c>
      <c r="O8" s="45" t="s">
        <v>314</v>
      </c>
      <c r="P8" s="45" t="s">
        <v>161</v>
      </c>
      <c r="Q8" s="45" t="s">
        <v>149</v>
      </c>
      <c r="R8" s="45" t="s">
        <v>672</v>
      </c>
      <c r="S8" s="14" t="s">
        <v>669</v>
      </c>
      <c r="T8" s="45" t="s">
        <v>316</v>
      </c>
      <c r="U8" s="45" t="s">
        <v>181</v>
      </c>
      <c r="V8" s="45"/>
      <c r="W8" s="53">
        <f t="shared" si="0"/>
        <v>0</v>
      </c>
      <c r="X8" s="53">
        <f t="shared" si="1"/>
        <v>0</v>
      </c>
      <c r="Y8" s="53">
        <f t="shared" si="2"/>
        <v>2</v>
      </c>
      <c r="Z8" s="53">
        <f t="shared" si="3"/>
        <v>0</v>
      </c>
      <c r="AA8" s="54">
        <f t="shared" si="4"/>
        <v>0.6</v>
      </c>
    </row>
    <row r="9" spans="1:27" ht="304.5" x14ac:dyDescent="0.35">
      <c r="A9" s="45" t="s">
        <v>129</v>
      </c>
      <c r="B9" s="45" t="s">
        <v>549</v>
      </c>
      <c r="C9" s="14" t="s">
        <v>132</v>
      </c>
      <c r="D9" s="14" t="s">
        <v>563</v>
      </c>
      <c r="E9" s="49" t="s">
        <v>12</v>
      </c>
      <c r="F9" s="49" t="s">
        <v>317</v>
      </c>
      <c r="G9" s="49" t="s">
        <v>318</v>
      </c>
      <c r="H9" s="14" t="s">
        <v>20</v>
      </c>
      <c r="I9" s="50" t="s">
        <v>320</v>
      </c>
      <c r="J9" s="51" t="s">
        <v>319</v>
      </c>
      <c r="K9" s="50" t="s">
        <v>143</v>
      </c>
      <c r="L9" s="49" t="s">
        <v>315</v>
      </c>
      <c r="M9" s="49" t="s">
        <v>313</v>
      </c>
      <c r="N9" s="45" t="s">
        <v>149</v>
      </c>
      <c r="O9" s="45" t="s">
        <v>321</v>
      </c>
      <c r="P9" s="45" t="s">
        <v>161</v>
      </c>
      <c r="Q9" s="45" t="s">
        <v>149</v>
      </c>
      <c r="R9" s="45" t="s">
        <v>672</v>
      </c>
      <c r="S9" s="14" t="s">
        <v>669</v>
      </c>
      <c r="T9" s="45" t="s">
        <v>316</v>
      </c>
      <c r="U9" s="45" t="s">
        <v>181</v>
      </c>
      <c r="V9" s="45"/>
      <c r="W9" s="53">
        <f t="shared" si="0"/>
        <v>0</v>
      </c>
      <c r="X9" s="53">
        <f t="shared" si="1"/>
        <v>0</v>
      </c>
      <c r="Y9" s="53">
        <f t="shared" si="2"/>
        <v>2</v>
      </c>
      <c r="Z9" s="53">
        <f t="shared" si="3"/>
        <v>0</v>
      </c>
      <c r="AA9" s="54">
        <f t="shared" si="4"/>
        <v>0.6</v>
      </c>
    </row>
    <row r="10" spans="1:27" ht="130.5" x14ac:dyDescent="0.35">
      <c r="A10" s="45" t="s">
        <v>148</v>
      </c>
      <c r="B10" s="45" t="s">
        <v>73</v>
      </c>
      <c r="C10" s="14" t="s">
        <v>132</v>
      </c>
      <c r="D10" s="14" t="s">
        <v>543</v>
      </c>
      <c r="E10" s="49" t="s">
        <v>13</v>
      </c>
      <c r="F10" s="49" t="s">
        <v>74</v>
      </c>
      <c r="G10" s="49" t="s">
        <v>75</v>
      </c>
      <c r="H10" s="14" t="s">
        <v>21</v>
      </c>
      <c r="I10" s="50" t="s">
        <v>76</v>
      </c>
      <c r="J10" s="50" t="s">
        <v>77</v>
      </c>
      <c r="K10" s="50" t="s">
        <v>78</v>
      </c>
      <c r="L10" s="49" t="s">
        <v>34</v>
      </c>
      <c r="M10" s="49" t="s">
        <v>79</v>
      </c>
      <c r="N10" s="45" t="s">
        <v>148</v>
      </c>
      <c r="O10" s="46" t="s">
        <v>509</v>
      </c>
      <c r="P10" s="45" t="s">
        <v>642</v>
      </c>
      <c r="Q10" s="45" t="s">
        <v>200</v>
      </c>
      <c r="R10" s="45" t="s">
        <v>159</v>
      </c>
      <c r="S10" s="14" t="s">
        <v>521</v>
      </c>
      <c r="T10" s="45" t="s">
        <v>184</v>
      </c>
      <c r="U10" s="45" t="s">
        <v>283</v>
      </c>
      <c r="V10" s="45"/>
      <c r="W10" s="53">
        <f t="shared" si="0"/>
        <v>3</v>
      </c>
      <c r="X10" s="53">
        <f t="shared" si="1"/>
        <v>3</v>
      </c>
      <c r="Y10" s="53">
        <f t="shared" si="2"/>
        <v>1</v>
      </c>
      <c r="Z10" s="53">
        <f t="shared" si="3"/>
        <v>1</v>
      </c>
      <c r="AA10" s="54">
        <f t="shared" si="4"/>
        <v>2.1</v>
      </c>
    </row>
    <row r="11" spans="1:27" ht="101.5" x14ac:dyDescent="0.35">
      <c r="A11" s="45" t="s">
        <v>148</v>
      </c>
      <c r="B11" s="45" t="s">
        <v>46</v>
      </c>
      <c r="C11" s="45" t="s">
        <v>132</v>
      </c>
      <c r="D11" s="45" t="s">
        <v>534</v>
      </c>
      <c r="E11" s="46" t="s">
        <v>13</v>
      </c>
      <c r="F11" s="49" t="s">
        <v>47</v>
      </c>
      <c r="G11" s="49" t="s">
        <v>48</v>
      </c>
      <c r="H11" s="14" t="s">
        <v>21</v>
      </c>
      <c r="I11" s="49" t="s">
        <v>49</v>
      </c>
      <c r="J11" s="49" t="s">
        <v>50</v>
      </c>
      <c r="K11" s="49" t="s">
        <v>51</v>
      </c>
      <c r="L11" s="49" t="s">
        <v>52</v>
      </c>
      <c r="M11" s="46" t="s">
        <v>53</v>
      </c>
      <c r="N11" s="45" t="s">
        <v>148</v>
      </c>
      <c r="O11" s="46" t="s">
        <v>518</v>
      </c>
      <c r="P11" s="45" t="s">
        <v>642</v>
      </c>
      <c r="Q11" s="45" t="s">
        <v>200</v>
      </c>
      <c r="R11" s="14" t="s">
        <v>672</v>
      </c>
      <c r="S11" s="14" t="s">
        <v>555</v>
      </c>
      <c r="T11" s="45" t="s">
        <v>184</v>
      </c>
      <c r="U11" s="45" t="s">
        <v>284</v>
      </c>
      <c r="V11" s="45"/>
      <c r="W11" s="53">
        <f t="shared" si="0"/>
        <v>3</v>
      </c>
      <c r="X11" s="53">
        <f t="shared" si="1"/>
        <v>3</v>
      </c>
      <c r="Y11" s="53">
        <f t="shared" si="2"/>
        <v>2</v>
      </c>
      <c r="Z11" s="53">
        <f t="shared" si="3"/>
        <v>1</v>
      </c>
      <c r="AA11" s="54">
        <f t="shared" si="4"/>
        <v>2.4</v>
      </c>
    </row>
    <row r="12" spans="1:27" ht="101.5" x14ac:dyDescent="0.35">
      <c r="A12" s="45" t="s">
        <v>148</v>
      </c>
      <c r="B12" s="45" t="s">
        <v>61</v>
      </c>
      <c r="C12" s="14" t="s">
        <v>132</v>
      </c>
      <c r="D12" s="14" t="s">
        <v>533</v>
      </c>
      <c r="E12" s="49" t="s">
        <v>13</v>
      </c>
      <c r="F12" s="49" t="s">
        <v>62</v>
      </c>
      <c r="G12" s="49" t="s">
        <v>63</v>
      </c>
      <c r="H12" s="14" t="s">
        <v>21</v>
      </c>
      <c r="I12" s="50" t="s">
        <v>64</v>
      </c>
      <c r="J12" s="50" t="s">
        <v>65</v>
      </c>
      <c r="K12" s="50" t="s">
        <v>66</v>
      </c>
      <c r="L12" s="49" t="s">
        <v>52</v>
      </c>
      <c r="M12" s="49" t="s">
        <v>28</v>
      </c>
      <c r="N12" s="45" t="s">
        <v>148</v>
      </c>
      <c r="O12" s="46" t="s">
        <v>518</v>
      </c>
      <c r="P12" s="45" t="s">
        <v>642</v>
      </c>
      <c r="Q12" s="45" t="s">
        <v>200</v>
      </c>
      <c r="R12" s="14" t="s">
        <v>672</v>
      </c>
      <c r="S12" s="14" t="s">
        <v>555</v>
      </c>
      <c r="T12" s="45" t="s">
        <v>184</v>
      </c>
      <c r="U12" s="45" t="s">
        <v>284</v>
      </c>
      <c r="V12" s="45"/>
      <c r="W12" s="53">
        <f t="shared" si="0"/>
        <v>3</v>
      </c>
      <c r="X12" s="53">
        <f t="shared" si="1"/>
        <v>3</v>
      </c>
      <c r="Y12" s="53">
        <f t="shared" si="2"/>
        <v>2</v>
      </c>
      <c r="Z12" s="53">
        <f t="shared" si="3"/>
        <v>1</v>
      </c>
      <c r="AA12" s="54">
        <f t="shared" si="4"/>
        <v>2.4</v>
      </c>
    </row>
    <row r="13" spans="1:27" ht="101.5" x14ac:dyDescent="0.35">
      <c r="A13" s="45" t="s">
        <v>129</v>
      </c>
      <c r="B13" s="45" t="s">
        <v>549</v>
      </c>
      <c r="C13" s="14" t="s">
        <v>132</v>
      </c>
      <c r="D13" s="14" t="s">
        <v>510</v>
      </c>
      <c r="E13" s="49"/>
      <c r="F13" s="49" t="s">
        <v>491</v>
      </c>
      <c r="G13" s="49" t="s">
        <v>493</v>
      </c>
      <c r="H13" s="14" t="s">
        <v>20</v>
      </c>
      <c r="I13" s="50"/>
      <c r="J13" s="51"/>
      <c r="K13" s="50"/>
      <c r="L13" s="49"/>
      <c r="M13" s="49"/>
      <c r="N13" s="45" t="s">
        <v>149</v>
      </c>
      <c r="O13" s="45"/>
      <c r="P13" s="45" t="s">
        <v>161</v>
      </c>
      <c r="Q13" s="45" t="s">
        <v>149</v>
      </c>
      <c r="R13" s="45" t="s">
        <v>672</v>
      </c>
      <c r="S13" s="14" t="s">
        <v>494</v>
      </c>
      <c r="T13" s="45" t="s">
        <v>492</v>
      </c>
      <c r="U13" s="14" t="s">
        <v>496</v>
      </c>
      <c r="V13" s="45" t="s">
        <v>495</v>
      </c>
      <c r="W13" s="53">
        <f t="shared" si="0"/>
        <v>0</v>
      </c>
      <c r="X13" s="53">
        <f t="shared" si="1"/>
        <v>0</v>
      </c>
      <c r="Y13" s="53">
        <f t="shared" si="2"/>
        <v>2</v>
      </c>
      <c r="Z13" s="53">
        <f t="shared" si="3"/>
        <v>0</v>
      </c>
      <c r="AA13" s="54">
        <f t="shared" si="4"/>
        <v>0.6</v>
      </c>
    </row>
    <row r="14" spans="1:27" ht="101.5" x14ac:dyDescent="0.35">
      <c r="A14" s="45" t="s">
        <v>129</v>
      </c>
      <c r="B14" s="45" t="s">
        <v>549</v>
      </c>
      <c r="C14" s="14" t="s">
        <v>132</v>
      </c>
      <c r="D14" s="14" t="s">
        <v>173</v>
      </c>
      <c r="E14" s="49" t="s">
        <v>13</v>
      </c>
      <c r="F14" s="49" t="s">
        <v>451</v>
      </c>
      <c r="G14" s="49" t="s">
        <v>452</v>
      </c>
      <c r="H14" s="14" t="s">
        <v>21</v>
      </c>
      <c r="I14" s="50" t="s">
        <v>453</v>
      </c>
      <c r="J14" s="51" t="s">
        <v>454</v>
      </c>
      <c r="K14" s="50" t="s">
        <v>141</v>
      </c>
      <c r="L14" s="49" t="s">
        <v>185</v>
      </c>
      <c r="M14" s="49"/>
      <c r="N14" s="45" t="s">
        <v>149</v>
      </c>
      <c r="O14" s="45"/>
      <c r="P14" s="45" t="s">
        <v>643</v>
      </c>
      <c r="Q14" s="45" t="s">
        <v>149</v>
      </c>
      <c r="R14" s="45" t="s">
        <v>153</v>
      </c>
      <c r="S14" s="14" t="s">
        <v>450</v>
      </c>
      <c r="T14" s="45" t="s">
        <v>187</v>
      </c>
      <c r="U14" s="45" t="s">
        <v>455</v>
      </c>
      <c r="V14" s="45"/>
      <c r="W14" s="53">
        <f t="shared" si="0"/>
        <v>2</v>
      </c>
      <c r="X14" s="53">
        <f t="shared" si="1"/>
        <v>0</v>
      </c>
      <c r="Y14" s="53">
        <f t="shared" si="2"/>
        <v>3</v>
      </c>
      <c r="Z14" s="53">
        <f t="shared" si="3"/>
        <v>0</v>
      </c>
      <c r="AA14" s="54">
        <f t="shared" si="4"/>
        <v>1.5</v>
      </c>
    </row>
    <row r="15" spans="1:27" ht="174" x14ac:dyDescent="0.35">
      <c r="A15" s="45" t="s">
        <v>148</v>
      </c>
      <c r="B15" s="45" t="s">
        <v>252</v>
      </c>
      <c r="C15" s="14" t="s">
        <v>132</v>
      </c>
      <c r="D15" s="14" t="s">
        <v>544</v>
      </c>
      <c r="E15" s="49" t="s">
        <v>14</v>
      </c>
      <c r="F15" s="49" t="s">
        <v>253</v>
      </c>
      <c r="G15" s="49" t="s">
        <v>254</v>
      </c>
      <c r="H15" s="14" t="s">
        <v>21</v>
      </c>
      <c r="I15" s="49" t="s">
        <v>255</v>
      </c>
      <c r="J15" s="49" t="s">
        <v>256</v>
      </c>
      <c r="K15" s="49" t="s">
        <v>182</v>
      </c>
      <c r="L15" s="49" t="s">
        <v>34</v>
      </c>
      <c r="M15" s="49" t="s">
        <v>214</v>
      </c>
      <c r="N15" s="45" t="s">
        <v>148</v>
      </c>
      <c r="O15" s="46" t="s">
        <v>509</v>
      </c>
      <c r="P15" s="45" t="s">
        <v>642</v>
      </c>
      <c r="Q15" s="45" t="s">
        <v>200</v>
      </c>
      <c r="R15" s="45" t="s">
        <v>159</v>
      </c>
      <c r="S15" s="14" t="s">
        <v>521</v>
      </c>
      <c r="T15" s="45" t="s">
        <v>184</v>
      </c>
      <c r="U15" s="45" t="s">
        <v>283</v>
      </c>
      <c r="V15" s="45"/>
      <c r="W15" s="53">
        <f t="shared" si="0"/>
        <v>3</v>
      </c>
      <c r="X15" s="53">
        <f t="shared" si="1"/>
        <v>3</v>
      </c>
      <c r="Y15" s="53">
        <f t="shared" si="2"/>
        <v>1</v>
      </c>
      <c r="Z15" s="53">
        <f t="shared" si="3"/>
        <v>1</v>
      </c>
      <c r="AA15" s="54">
        <f t="shared" si="4"/>
        <v>2.1</v>
      </c>
    </row>
    <row r="16" spans="1:27" ht="101.5" x14ac:dyDescent="0.35">
      <c r="A16" s="45" t="s">
        <v>129</v>
      </c>
      <c r="B16" s="45" t="s">
        <v>549</v>
      </c>
      <c r="C16" s="14" t="s">
        <v>132</v>
      </c>
      <c r="D16" s="14" t="s">
        <v>537</v>
      </c>
      <c r="E16" s="49" t="s">
        <v>13</v>
      </c>
      <c r="F16" s="49" t="s">
        <v>367</v>
      </c>
      <c r="G16" s="49" t="s">
        <v>368</v>
      </c>
      <c r="H16" s="14" t="s">
        <v>20</v>
      </c>
      <c r="I16" s="50" t="s">
        <v>370</v>
      </c>
      <c r="J16" s="51" t="s">
        <v>369</v>
      </c>
      <c r="K16" s="50" t="s">
        <v>25</v>
      </c>
      <c r="L16" s="49" t="s">
        <v>31</v>
      </c>
      <c r="M16" s="49" t="s">
        <v>301</v>
      </c>
      <c r="N16" s="45" t="s">
        <v>149</v>
      </c>
      <c r="O16" s="9" t="s">
        <v>372</v>
      </c>
      <c r="P16" s="45" t="s">
        <v>643</v>
      </c>
      <c r="Q16" s="45" t="s">
        <v>149</v>
      </c>
      <c r="R16" s="45" t="s">
        <v>149</v>
      </c>
      <c r="T16" s="45" t="s">
        <v>371</v>
      </c>
      <c r="U16" s="45" t="s">
        <v>184</v>
      </c>
      <c r="V16" s="45"/>
      <c r="W16" s="53">
        <f t="shared" si="0"/>
        <v>2</v>
      </c>
      <c r="X16" s="53">
        <f t="shared" si="1"/>
        <v>0</v>
      </c>
      <c r="Y16" s="53">
        <f t="shared" si="2"/>
        <v>0</v>
      </c>
      <c r="Z16" s="53">
        <f t="shared" si="3"/>
        <v>0</v>
      </c>
      <c r="AA16" s="54">
        <f t="shared" si="4"/>
        <v>0.6</v>
      </c>
    </row>
    <row r="17" spans="1:27" ht="130.5" x14ac:dyDescent="0.35">
      <c r="A17" s="45" t="s">
        <v>148</v>
      </c>
      <c r="B17" s="45" t="s">
        <v>262</v>
      </c>
      <c r="C17" s="14" t="s">
        <v>132</v>
      </c>
      <c r="D17" s="14" t="s">
        <v>546</v>
      </c>
      <c r="E17" s="49" t="s">
        <v>13</v>
      </c>
      <c r="F17" s="49" t="s">
        <v>664</v>
      </c>
      <c r="G17" s="49" t="s">
        <v>665</v>
      </c>
      <c r="H17" s="14" t="s">
        <v>21</v>
      </c>
      <c r="I17" s="49" t="s">
        <v>666</v>
      </c>
      <c r="J17" s="49" t="s">
        <v>667</v>
      </c>
      <c r="K17" s="49" t="s">
        <v>213</v>
      </c>
      <c r="L17" s="49" t="s">
        <v>34</v>
      </c>
      <c r="M17" s="49" t="s">
        <v>145</v>
      </c>
      <c r="N17" s="45" t="s">
        <v>148</v>
      </c>
      <c r="O17" s="46" t="s">
        <v>509</v>
      </c>
      <c r="P17" s="45" t="s">
        <v>642</v>
      </c>
      <c r="Q17" s="45" t="s">
        <v>200</v>
      </c>
      <c r="R17" s="45" t="s">
        <v>159</v>
      </c>
      <c r="S17" s="14" t="s">
        <v>521</v>
      </c>
      <c r="T17" s="45" t="s">
        <v>184</v>
      </c>
      <c r="U17" s="45" t="s">
        <v>283</v>
      </c>
      <c r="V17" s="45"/>
      <c r="W17" s="53">
        <f t="shared" si="0"/>
        <v>3</v>
      </c>
      <c r="X17" s="53">
        <f t="shared" si="1"/>
        <v>3</v>
      </c>
      <c r="Y17" s="53">
        <f t="shared" si="2"/>
        <v>1</v>
      </c>
      <c r="Z17" s="53">
        <f t="shared" si="3"/>
        <v>1</v>
      </c>
      <c r="AA17" s="54">
        <f t="shared" si="4"/>
        <v>2.1</v>
      </c>
    </row>
    <row r="18" spans="1:27" ht="130.5" x14ac:dyDescent="0.35">
      <c r="A18" s="45" t="s">
        <v>148</v>
      </c>
      <c r="B18" s="45" t="s">
        <v>268</v>
      </c>
      <c r="C18" s="14" t="s">
        <v>132</v>
      </c>
      <c r="D18" s="14" t="s">
        <v>546</v>
      </c>
      <c r="E18" s="49" t="s">
        <v>13</v>
      </c>
      <c r="F18" s="49" t="s">
        <v>269</v>
      </c>
      <c r="G18" s="49" t="s">
        <v>270</v>
      </c>
      <c r="H18" s="14" t="s">
        <v>21</v>
      </c>
      <c r="I18" s="49" t="s">
        <v>271</v>
      </c>
      <c r="J18" s="49" t="s">
        <v>272</v>
      </c>
      <c r="K18" s="49" t="s">
        <v>273</v>
      </c>
      <c r="L18" s="49" t="s">
        <v>34</v>
      </c>
      <c r="M18" s="49" t="s">
        <v>214</v>
      </c>
      <c r="N18" s="45" t="s">
        <v>148</v>
      </c>
      <c r="O18" s="46" t="s">
        <v>509</v>
      </c>
      <c r="P18" s="45" t="s">
        <v>642</v>
      </c>
      <c r="Q18" s="45" t="s">
        <v>200</v>
      </c>
      <c r="R18" s="45" t="s">
        <v>159</v>
      </c>
      <c r="S18" s="14" t="s">
        <v>521</v>
      </c>
      <c r="T18" s="45" t="s">
        <v>184</v>
      </c>
      <c r="U18" s="45" t="s">
        <v>283</v>
      </c>
      <c r="V18" s="45"/>
      <c r="W18" s="53">
        <f t="shared" si="0"/>
        <v>3</v>
      </c>
      <c r="X18" s="53">
        <f t="shared" si="1"/>
        <v>3</v>
      </c>
      <c r="Y18" s="53">
        <f t="shared" si="2"/>
        <v>1</v>
      </c>
      <c r="Z18" s="53">
        <f t="shared" si="3"/>
        <v>1</v>
      </c>
      <c r="AA18" s="54">
        <f t="shared" si="4"/>
        <v>2.1</v>
      </c>
    </row>
    <row r="19" spans="1:27" ht="130.5" x14ac:dyDescent="0.35">
      <c r="A19" s="45" t="s">
        <v>148</v>
      </c>
      <c r="B19" s="45" t="s">
        <v>263</v>
      </c>
      <c r="C19" s="14" t="s">
        <v>132</v>
      </c>
      <c r="D19" s="14" t="s">
        <v>546</v>
      </c>
      <c r="E19" s="49" t="s">
        <v>14</v>
      </c>
      <c r="F19" s="49" t="s">
        <v>264</v>
      </c>
      <c r="G19" s="49" t="s">
        <v>265</v>
      </c>
      <c r="H19" s="14" t="s">
        <v>21</v>
      </c>
      <c r="I19" s="49" t="s">
        <v>266</v>
      </c>
      <c r="J19" s="49" t="s">
        <v>267</v>
      </c>
      <c r="K19" s="49" t="s">
        <v>213</v>
      </c>
      <c r="L19" s="49" t="s">
        <v>34</v>
      </c>
      <c r="M19" s="49" t="s">
        <v>214</v>
      </c>
      <c r="N19" s="45" t="s">
        <v>148</v>
      </c>
      <c r="O19" s="46" t="s">
        <v>509</v>
      </c>
      <c r="P19" s="45" t="s">
        <v>642</v>
      </c>
      <c r="Q19" s="45" t="s">
        <v>200</v>
      </c>
      <c r="R19" s="45" t="s">
        <v>159</v>
      </c>
      <c r="S19" s="14" t="s">
        <v>521</v>
      </c>
      <c r="T19" s="45" t="s">
        <v>184</v>
      </c>
      <c r="U19" s="45" t="s">
        <v>283</v>
      </c>
      <c r="V19" s="45"/>
      <c r="W19" s="53">
        <f t="shared" si="0"/>
        <v>3</v>
      </c>
      <c r="X19" s="53">
        <f t="shared" si="1"/>
        <v>3</v>
      </c>
      <c r="Y19" s="53">
        <f t="shared" si="2"/>
        <v>1</v>
      </c>
      <c r="Z19" s="53">
        <f t="shared" si="3"/>
        <v>1</v>
      </c>
      <c r="AA19" s="54">
        <f t="shared" si="4"/>
        <v>2.1</v>
      </c>
    </row>
    <row r="20" spans="1:27" ht="130.5" x14ac:dyDescent="0.35">
      <c r="A20" s="45" t="s">
        <v>148</v>
      </c>
      <c r="B20" s="45" t="s">
        <v>208</v>
      </c>
      <c r="C20" s="14" t="s">
        <v>132</v>
      </c>
      <c r="D20" s="14" t="s">
        <v>546</v>
      </c>
      <c r="E20" s="49" t="s">
        <v>14</v>
      </c>
      <c r="F20" s="49" t="s">
        <v>209</v>
      </c>
      <c r="G20" s="49" t="s">
        <v>210</v>
      </c>
      <c r="H20" s="14" t="s">
        <v>21</v>
      </c>
      <c r="I20" s="50" t="s">
        <v>211</v>
      </c>
      <c r="J20" s="50" t="s">
        <v>212</v>
      </c>
      <c r="K20" s="50" t="s">
        <v>213</v>
      </c>
      <c r="L20" s="49" t="s">
        <v>34</v>
      </c>
      <c r="M20" s="49" t="s">
        <v>214</v>
      </c>
      <c r="N20" s="45" t="s">
        <v>148</v>
      </c>
      <c r="O20" s="46" t="s">
        <v>509</v>
      </c>
      <c r="P20" s="45" t="s">
        <v>642</v>
      </c>
      <c r="Q20" s="45" t="s">
        <v>200</v>
      </c>
      <c r="R20" s="46" t="s">
        <v>159</v>
      </c>
      <c r="S20" s="14" t="s">
        <v>521</v>
      </c>
      <c r="T20" s="45" t="s">
        <v>184</v>
      </c>
      <c r="U20" s="45" t="s">
        <v>191</v>
      </c>
      <c r="V20" s="45"/>
      <c r="W20" s="53">
        <f t="shared" si="0"/>
        <v>3</v>
      </c>
      <c r="X20" s="53">
        <f t="shared" si="1"/>
        <v>3</v>
      </c>
      <c r="Y20" s="53">
        <f t="shared" si="2"/>
        <v>1</v>
      </c>
      <c r="Z20" s="53">
        <f t="shared" si="3"/>
        <v>1</v>
      </c>
      <c r="AA20" s="54">
        <f t="shared" si="4"/>
        <v>2.1</v>
      </c>
    </row>
    <row r="21" spans="1:27" ht="130.5" x14ac:dyDescent="0.35">
      <c r="A21" s="45" t="s">
        <v>148</v>
      </c>
      <c r="B21" s="45" t="s">
        <v>80</v>
      </c>
      <c r="C21" s="14" t="s">
        <v>132</v>
      </c>
      <c r="D21" s="14" t="s">
        <v>539</v>
      </c>
      <c r="E21" s="49" t="s">
        <v>13</v>
      </c>
      <c r="F21" s="49" t="s">
        <v>81</v>
      </c>
      <c r="G21" s="49" t="s">
        <v>82</v>
      </c>
      <c r="H21" s="14" t="s">
        <v>21</v>
      </c>
      <c r="I21" s="50" t="s">
        <v>83</v>
      </c>
      <c r="J21" s="50" t="s">
        <v>84</v>
      </c>
      <c r="K21" s="50" t="s">
        <v>72</v>
      </c>
      <c r="L21" s="49" t="s">
        <v>34</v>
      </c>
      <c r="M21" s="49" t="s">
        <v>79</v>
      </c>
      <c r="N21" s="45" t="s">
        <v>148</v>
      </c>
      <c r="O21" s="46" t="s">
        <v>509</v>
      </c>
      <c r="P21" s="45" t="s">
        <v>642</v>
      </c>
      <c r="Q21" s="45" t="s">
        <v>200</v>
      </c>
      <c r="R21" s="45" t="s">
        <v>159</v>
      </c>
      <c r="S21" s="14" t="s">
        <v>521</v>
      </c>
      <c r="T21" s="45" t="s">
        <v>184</v>
      </c>
      <c r="U21" s="45" t="s">
        <v>283</v>
      </c>
      <c r="V21" s="45"/>
      <c r="W21" s="53">
        <f t="shared" si="0"/>
        <v>3</v>
      </c>
      <c r="X21" s="53">
        <f t="shared" si="1"/>
        <v>3</v>
      </c>
      <c r="Y21" s="53">
        <f t="shared" si="2"/>
        <v>1</v>
      </c>
      <c r="Z21" s="53">
        <f t="shared" si="3"/>
        <v>1</v>
      </c>
      <c r="AA21" s="54">
        <f t="shared" si="4"/>
        <v>2.1</v>
      </c>
    </row>
    <row r="22" spans="1:27" ht="130.5" x14ac:dyDescent="0.35">
      <c r="A22" s="45" t="s">
        <v>148</v>
      </c>
      <c r="B22" s="45" t="s">
        <v>257</v>
      </c>
      <c r="C22" s="14" t="s">
        <v>132</v>
      </c>
      <c r="D22" s="14" t="s">
        <v>544</v>
      </c>
      <c r="E22" s="49" t="s">
        <v>13</v>
      </c>
      <c r="F22" s="49" t="s">
        <v>258</v>
      </c>
      <c r="G22" s="49" t="s">
        <v>259</v>
      </c>
      <c r="H22" s="14" t="s">
        <v>21</v>
      </c>
      <c r="I22" s="50" t="s">
        <v>260</v>
      </c>
      <c r="J22" s="50" t="s">
        <v>261</v>
      </c>
      <c r="K22" s="50" t="s">
        <v>213</v>
      </c>
      <c r="L22" s="49" t="s">
        <v>34</v>
      </c>
      <c r="M22" s="49" t="s">
        <v>145</v>
      </c>
      <c r="N22" s="45" t="s">
        <v>148</v>
      </c>
      <c r="O22" s="46" t="s">
        <v>509</v>
      </c>
      <c r="P22" s="45" t="s">
        <v>642</v>
      </c>
      <c r="Q22" s="45" t="s">
        <v>200</v>
      </c>
      <c r="R22" s="45" t="s">
        <v>159</v>
      </c>
      <c r="S22" s="14" t="s">
        <v>521</v>
      </c>
      <c r="T22" s="45" t="s">
        <v>184</v>
      </c>
      <c r="U22" s="45" t="s">
        <v>283</v>
      </c>
      <c r="V22" s="45"/>
      <c r="W22" s="53">
        <f t="shared" si="0"/>
        <v>3</v>
      </c>
      <c r="X22" s="53">
        <f t="shared" si="1"/>
        <v>3</v>
      </c>
      <c r="Y22" s="53">
        <f t="shared" si="2"/>
        <v>1</v>
      </c>
      <c r="Z22" s="53">
        <f t="shared" si="3"/>
        <v>1</v>
      </c>
      <c r="AA22" s="54">
        <f t="shared" si="4"/>
        <v>2.1</v>
      </c>
    </row>
    <row r="23" spans="1:27" ht="101.5" x14ac:dyDescent="0.35">
      <c r="A23" s="45" t="s">
        <v>148</v>
      </c>
      <c r="B23" s="45" t="s">
        <v>67</v>
      </c>
      <c r="C23" s="14" t="s">
        <v>132</v>
      </c>
      <c r="D23" s="14" t="s">
        <v>540</v>
      </c>
      <c r="E23" s="49" t="s">
        <v>13</v>
      </c>
      <c r="F23" s="49" t="s">
        <v>68</v>
      </c>
      <c r="G23" s="49" t="s">
        <v>69</v>
      </c>
      <c r="H23" s="14" t="s">
        <v>21</v>
      </c>
      <c r="I23" s="50" t="s">
        <v>70</v>
      </c>
      <c r="J23" s="50" t="s">
        <v>71</v>
      </c>
      <c r="K23" s="50" t="s">
        <v>72</v>
      </c>
      <c r="L23" s="49" t="s">
        <v>27</v>
      </c>
      <c r="M23" s="49" t="s">
        <v>28</v>
      </c>
      <c r="N23" s="45" t="s">
        <v>148</v>
      </c>
      <c r="O23" s="46" t="s">
        <v>518</v>
      </c>
      <c r="P23" s="45" t="s">
        <v>642</v>
      </c>
      <c r="Q23" s="45" t="s">
        <v>200</v>
      </c>
      <c r="R23" s="46" t="s">
        <v>672</v>
      </c>
      <c r="S23" s="14" t="s">
        <v>555</v>
      </c>
      <c r="T23" s="45" t="s">
        <v>184</v>
      </c>
      <c r="U23" s="45" t="s">
        <v>284</v>
      </c>
      <c r="V23" s="45"/>
      <c r="W23" s="53">
        <f t="shared" si="0"/>
        <v>3</v>
      </c>
      <c r="X23" s="53">
        <f t="shared" si="1"/>
        <v>3</v>
      </c>
      <c r="Y23" s="53">
        <f t="shared" si="2"/>
        <v>2</v>
      </c>
      <c r="Z23" s="53">
        <f t="shared" si="3"/>
        <v>1</v>
      </c>
      <c r="AA23" s="54">
        <f t="shared" si="4"/>
        <v>2.4</v>
      </c>
    </row>
    <row r="24" spans="1:27" ht="101.5" x14ac:dyDescent="0.35">
      <c r="A24" s="45" t="s">
        <v>148</v>
      </c>
      <c r="B24" s="45" t="s">
        <v>54</v>
      </c>
      <c r="C24" s="14" t="s">
        <v>132</v>
      </c>
      <c r="D24" s="14" t="s">
        <v>534</v>
      </c>
      <c r="E24" s="49" t="s">
        <v>13</v>
      </c>
      <c r="F24" s="49" t="s">
        <v>55</v>
      </c>
      <c r="G24" s="49" t="s">
        <v>56</v>
      </c>
      <c r="H24" s="14" t="s">
        <v>21</v>
      </c>
      <c r="I24" s="49" t="s">
        <v>57</v>
      </c>
      <c r="J24" s="49" t="s">
        <v>58</v>
      </c>
      <c r="K24" s="49" t="s">
        <v>59</v>
      </c>
      <c r="L24" s="49" t="s">
        <v>52</v>
      </c>
      <c r="M24" s="46" t="s">
        <v>60</v>
      </c>
      <c r="N24" s="45" t="s">
        <v>529</v>
      </c>
      <c r="O24" s="46" t="s">
        <v>518</v>
      </c>
      <c r="P24" s="45" t="s">
        <v>642</v>
      </c>
      <c r="Q24" s="45" t="s">
        <v>200</v>
      </c>
      <c r="R24" s="45" t="s">
        <v>672</v>
      </c>
      <c r="S24" s="45" t="s">
        <v>186</v>
      </c>
      <c r="T24" s="45" t="s">
        <v>184</v>
      </c>
      <c r="U24" s="45" t="s">
        <v>191</v>
      </c>
      <c r="V24" s="45"/>
      <c r="W24" s="53">
        <f t="shared" si="0"/>
        <v>3</v>
      </c>
      <c r="X24" s="53">
        <f t="shared" si="1"/>
        <v>3</v>
      </c>
      <c r="Y24" s="53">
        <f t="shared" si="2"/>
        <v>2</v>
      </c>
      <c r="Z24" s="53">
        <f t="shared" si="3"/>
        <v>1</v>
      </c>
      <c r="AA24" s="54">
        <f t="shared" si="4"/>
        <v>2.4</v>
      </c>
    </row>
    <row r="25" spans="1:27" ht="246.5" x14ac:dyDescent="0.35">
      <c r="A25" s="45" t="s">
        <v>148</v>
      </c>
      <c r="B25" s="45" t="s">
        <v>215</v>
      </c>
      <c r="C25" s="14" t="s">
        <v>132</v>
      </c>
      <c r="D25" s="14" t="s">
        <v>545</v>
      </c>
      <c r="E25" s="49" t="s">
        <v>13</v>
      </c>
      <c r="F25" s="49" t="s">
        <v>216</v>
      </c>
      <c r="G25" s="49" t="s">
        <v>217</v>
      </c>
      <c r="H25" s="14" t="s">
        <v>21</v>
      </c>
      <c r="I25" s="50" t="s">
        <v>218</v>
      </c>
      <c r="J25" s="50" t="s">
        <v>219</v>
      </c>
      <c r="K25" s="50" t="s">
        <v>138</v>
      </c>
      <c r="L25" s="49" t="s">
        <v>220</v>
      </c>
      <c r="M25" s="49" t="s">
        <v>214</v>
      </c>
      <c r="N25" s="45" t="s">
        <v>148</v>
      </c>
      <c r="O25" s="46" t="s">
        <v>509</v>
      </c>
      <c r="P25" s="45" t="s">
        <v>642</v>
      </c>
      <c r="Q25" s="45" t="s">
        <v>200</v>
      </c>
      <c r="R25" s="45" t="s">
        <v>159</v>
      </c>
      <c r="S25" s="14" t="s">
        <v>521</v>
      </c>
      <c r="T25" s="45" t="s">
        <v>184</v>
      </c>
      <c r="U25" s="45" t="s">
        <v>191</v>
      </c>
      <c r="V25" s="45"/>
      <c r="W25" s="53">
        <f t="shared" si="0"/>
        <v>3</v>
      </c>
      <c r="X25" s="53">
        <f t="shared" si="1"/>
        <v>3</v>
      </c>
      <c r="Y25" s="53">
        <f t="shared" si="2"/>
        <v>1</v>
      </c>
      <c r="Z25" s="53">
        <f t="shared" si="3"/>
        <v>1</v>
      </c>
      <c r="AA25" s="54">
        <f t="shared" si="4"/>
        <v>2.1</v>
      </c>
    </row>
    <row r="26" spans="1:27" ht="145" x14ac:dyDescent="0.35">
      <c r="A26" s="45" t="s">
        <v>129</v>
      </c>
      <c r="B26" s="45" t="s">
        <v>549</v>
      </c>
      <c r="C26" s="14" t="s">
        <v>132</v>
      </c>
      <c r="D26" s="14" t="s">
        <v>537</v>
      </c>
      <c r="E26" s="49"/>
      <c r="F26" s="49" t="s">
        <v>461</v>
      </c>
      <c r="G26" s="49" t="s">
        <v>463</v>
      </c>
      <c r="H26" s="14" t="s">
        <v>21</v>
      </c>
      <c r="I26" s="50" t="s">
        <v>469</v>
      </c>
      <c r="J26" s="51" t="s">
        <v>468</v>
      </c>
      <c r="K26" s="50"/>
      <c r="L26" s="49"/>
      <c r="M26" s="49"/>
      <c r="N26" s="45" t="s">
        <v>148</v>
      </c>
      <c r="O26" s="45" t="s">
        <v>464</v>
      </c>
      <c r="P26" s="45" t="s">
        <v>161</v>
      </c>
      <c r="Q26" s="45" t="s">
        <v>149</v>
      </c>
      <c r="R26" s="45" t="s">
        <v>672</v>
      </c>
      <c r="S26" s="14" t="s">
        <v>498</v>
      </c>
      <c r="T26" s="45" t="s">
        <v>184</v>
      </c>
      <c r="U26" s="45" t="s">
        <v>466</v>
      </c>
      <c r="V26" s="45" t="s">
        <v>467</v>
      </c>
      <c r="W26" s="55">
        <f t="shared" si="0"/>
        <v>0</v>
      </c>
      <c r="X26" s="55">
        <f t="shared" si="1"/>
        <v>0</v>
      </c>
      <c r="Y26" s="55">
        <f t="shared" si="2"/>
        <v>2</v>
      </c>
      <c r="Z26" s="55">
        <f t="shared" si="3"/>
        <v>1</v>
      </c>
      <c r="AA26" s="56">
        <f t="shared" si="4"/>
        <v>0.75</v>
      </c>
    </row>
    <row r="27" spans="1:27" ht="261" x14ac:dyDescent="0.35">
      <c r="A27" s="45" t="s">
        <v>148</v>
      </c>
      <c r="B27" s="45" t="s">
        <v>201</v>
      </c>
      <c r="C27" s="14" t="s">
        <v>132</v>
      </c>
      <c r="D27" s="14" t="s">
        <v>517</v>
      </c>
      <c r="E27" s="49" t="s">
        <v>13</v>
      </c>
      <c r="F27" s="49" t="s">
        <v>202</v>
      </c>
      <c r="G27" s="49" t="s">
        <v>203</v>
      </c>
      <c r="H27" s="14" t="s">
        <v>21</v>
      </c>
      <c r="I27" s="50" t="s">
        <v>204</v>
      </c>
      <c r="J27" s="50" t="s">
        <v>205</v>
      </c>
      <c r="K27" s="50" t="s">
        <v>206</v>
      </c>
      <c r="L27" s="49" t="s">
        <v>27</v>
      </c>
      <c r="M27" s="49" t="s">
        <v>207</v>
      </c>
      <c r="N27" s="45" t="s">
        <v>148</v>
      </c>
      <c r="O27" s="46" t="s">
        <v>518</v>
      </c>
      <c r="P27" s="45" t="s">
        <v>642</v>
      </c>
      <c r="Q27" s="45" t="s">
        <v>200</v>
      </c>
      <c r="R27" s="45" t="s">
        <v>153</v>
      </c>
      <c r="S27" s="45" t="s">
        <v>519</v>
      </c>
      <c r="T27" s="45" t="s">
        <v>184</v>
      </c>
      <c r="U27" s="45" t="s">
        <v>191</v>
      </c>
      <c r="V27" s="45"/>
      <c r="W27" s="53">
        <f t="shared" si="0"/>
        <v>3</v>
      </c>
      <c r="X27" s="53">
        <f t="shared" si="1"/>
        <v>3</v>
      </c>
      <c r="Y27" s="53">
        <f t="shared" si="2"/>
        <v>3</v>
      </c>
      <c r="Z27" s="53">
        <f t="shared" si="3"/>
        <v>1</v>
      </c>
      <c r="AA27" s="54">
        <f t="shared" si="4"/>
        <v>2.6999999999999997</v>
      </c>
    </row>
    <row r="28" spans="1:27" ht="159.5" x14ac:dyDescent="0.35">
      <c r="A28" s="45" t="s">
        <v>148</v>
      </c>
      <c r="B28" s="45" t="s">
        <v>291</v>
      </c>
      <c r="C28" s="14" t="s">
        <v>132</v>
      </c>
      <c r="D28" s="14" t="s">
        <v>541</v>
      </c>
      <c r="E28" s="49" t="s">
        <v>13</v>
      </c>
      <c r="F28" s="49" t="s">
        <v>292</v>
      </c>
      <c r="G28" s="49" t="s">
        <v>293</v>
      </c>
      <c r="H28" s="14" t="s">
        <v>21</v>
      </c>
      <c r="I28" s="50" t="s">
        <v>294</v>
      </c>
      <c r="J28" s="51" t="s">
        <v>295</v>
      </c>
      <c r="K28" s="50" t="s">
        <v>138</v>
      </c>
      <c r="L28" s="49" t="s">
        <v>220</v>
      </c>
      <c r="M28" s="49" t="s">
        <v>26</v>
      </c>
      <c r="N28" s="45" t="s">
        <v>148</v>
      </c>
      <c r="O28" s="46" t="s">
        <v>518</v>
      </c>
      <c r="P28" s="45" t="s">
        <v>642</v>
      </c>
      <c r="Q28" s="45" t="s">
        <v>200</v>
      </c>
      <c r="R28" s="45" t="s">
        <v>159</v>
      </c>
      <c r="S28" s="14" t="s">
        <v>521</v>
      </c>
      <c r="T28" s="45" t="s">
        <v>184</v>
      </c>
      <c r="U28" s="45" t="s">
        <v>283</v>
      </c>
      <c r="V28" s="45"/>
      <c r="W28" s="53">
        <f t="shared" si="0"/>
        <v>3</v>
      </c>
      <c r="X28" s="53">
        <f t="shared" si="1"/>
        <v>3</v>
      </c>
      <c r="Y28" s="53">
        <f t="shared" si="2"/>
        <v>1</v>
      </c>
      <c r="Z28" s="53">
        <f t="shared" si="3"/>
        <v>1</v>
      </c>
      <c r="AA28" s="54">
        <f t="shared" si="4"/>
        <v>2.1</v>
      </c>
    </row>
    <row r="29" spans="1:27" ht="261" x14ac:dyDescent="0.35">
      <c r="A29" s="45" t="s">
        <v>129</v>
      </c>
      <c r="B29" s="45" t="s">
        <v>549</v>
      </c>
      <c r="C29" s="14" t="s">
        <v>132</v>
      </c>
      <c r="D29" s="14" t="s">
        <v>556</v>
      </c>
      <c r="E29" s="49" t="s">
        <v>13</v>
      </c>
      <c r="F29" s="49" t="s">
        <v>334</v>
      </c>
      <c r="G29" s="49" t="s">
        <v>335</v>
      </c>
      <c r="H29" s="14" t="s">
        <v>20</v>
      </c>
      <c r="I29" s="50" t="s">
        <v>567</v>
      </c>
      <c r="J29" s="51" t="s">
        <v>568</v>
      </c>
      <c r="K29" s="50" t="s">
        <v>141</v>
      </c>
      <c r="L29" s="49" t="s">
        <v>302</v>
      </c>
      <c r="M29" s="49" t="s">
        <v>336</v>
      </c>
      <c r="N29" s="45" t="s">
        <v>149</v>
      </c>
      <c r="O29" s="45" t="s">
        <v>337</v>
      </c>
      <c r="P29" s="45" t="s">
        <v>643</v>
      </c>
      <c r="Q29" s="45" t="s">
        <v>154</v>
      </c>
      <c r="R29" s="45" t="s">
        <v>153</v>
      </c>
      <c r="S29" s="14" t="s">
        <v>500</v>
      </c>
      <c r="T29" s="45" t="s">
        <v>338</v>
      </c>
      <c r="U29" s="45" t="s">
        <v>181</v>
      </c>
      <c r="V29" s="45"/>
      <c r="W29" s="53">
        <f t="shared" si="0"/>
        <v>2</v>
      </c>
      <c r="X29" s="53">
        <f t="shared" si="1"/>
        <v>2</v>
      </c>
      <c r="Y29" s="53">
        <f t="shared" si="2"/>
        <v>3</v>
      </c>
      <c r="Z29" s="53">
        <f t="shared" si="3"/>
        <v>0</v>
      </c>
      <c r="AA29" s="54">
        <f t="shared" si="4"/>
        <v>2</v>
      </c>
    </row>
    <row r="30" spans="1:27" ht="145" x14ac:dyDescent="0.35">
      <c r="A30" s="45" t="s">
        <v>148</v>
      </c>
      <c r="B30" s="45" t="s">
        <v>86</v>
      </c>
      <c r="C30" s="45" t="s">
        <v>132</v>
      </c>
      <c r="D30" s="45" t="s">
        <v>179</v>
      </c>
      <c r="E30" s="45" t="s">
        <v>13</v>
      </c>
      <c r="F30" s="14" t="s">
        <v>87</v>
      </c>
      <c r="G30" s="14" t="s">
        <v>88</v>
      </c>
      <c r="H30" s="14" t="s">
        <v>21</v>
      </c>
      <c r="I30" s="14" t="s">
        <v>89</v>
      </c>
      <c r="J30" s="14" t="s">
        <v>90</v>
      </c>
      <c r="K30" s="14" t="s">
        <v>182</v>
      </c>
      <c r="L30" s="14" t="s">
        <v>183</v>
      </c>
      <c r="M30" s="45" t="s">
        <v>145</v>
      </c>
      <c r="N30" s="45" t="s">
        <v>148</v>
      </c>
      <c r="O30" s="45" t="s">
        <v>507</v>
      </c>
      <c r="P30" s="45" t="s">
        <v>642</v>
      </c>
      <c r="Q30" s="45" t="s">
        <v>200</v>
      </c>
      <c r="R30" s="45" t="s">
        <v>153</v>
      </c>
      <c r="S30" s="45" t="s">
        <v>531</v>
      </c>
      <c r="T30" s="45" t="s">
        <v>184</v>
      </c>
      <c r="U30" s="45" t="s">
        <v>508</v>
      </c>
      <c r="V30" s="45"/>
      <c r="W30" s="53">
        <f t="shared" si="0"/>
        <v>3</v>
      </c>
      <c r="X30" s="53">
        <f t="shared" si="1"/>
        <v>3</v>
      </c>
      <c r="Y30" s="53">
        <f t="shared" si="2"/>
        <v>3</v>
      </c>
      <c r="Z30" s="53">
        <f t="shared" si="3"/>
        <v>1</v>
      </c>
      <c r="AA30" s="54">
        <f t="shared" si="4"/>
        <v>2.6999999999999997</v>
      </c>
    </row>
    <row r="31" spans="1:27" ht="43.5" x14ac:dyDescent="0.35">
      <c r="A31" s="45" t="s">
        <v>129</v>
      </c>
      <c r="B31" s="45" t="s">
        <v>549</v>
      </c>
      <c r="C31" s="14" t="s">
        <v>132</v>
      </c>
      <c r="D31" s="14" t="s">
        <v>179</v>
      </c>
      <c r="E31" s="49"/>
      <c r="F31" s="49" t="s">
        <v>345</v>
      </c>
      <c r="G31" s="49"/>
      <c r="H31" s="14" t="s">
        <v>20</v>
      </c>
      <c r="I31" s="50" t="s">
        <v>355</v>
      </c>
      <c r="J31" s="51" t="s">
        <v>346</v>
      </c>
      <c r="K31" s="50" t="s">
        <v>341</v>
      </c>
      <c r="L31" s="49"/>
      <c r="M31" s="49"/>
      <c r="N31" s="45" t="s">
        <v>148</v>
      </c>
      <c r="O31" s="9" t="s">
        <v>347</v>
      </c>
      <c r="P31" s="45" t="s">
        <v>642</v>
      </c>
      <c r="Q31" s="45" t="s">
        <v>149</v>
      </c>
      <c r="R31" s="45" t="s">
        <v>149</v>
      </c>
      <c r="T31" s="45" t="s">
        <v>348</v>
      </c>
      <c r="U31" s="45" t="s">
        <v>344</v>
      </c>
      <c r="V31" s="45"/>
      <c r="W31" s="53">
        <f t="shared" si="0"/>
        <v>3</v>
      </c>
      <c r="X31" s="53">
        <f t="shared" si="1"/>
        <v>0</v>
      </c>
      <c r="Y31" s="53">
        <f t="shared" si="2"/>
        <v>0</v>
      </c>
      <c r="Z31" s="53">
        <f t="shared" si="3"/>
        <v>1</v>
      </c>
      <c r="AA31" s="54">
        <f t="shared" si="4"/>
        <v>1.0499999999999998</v>
      </c>
    </row>
    <row r="32" spans="1:27" ht="101.5" x14ac:dyDescent="0.35">
      <c r="A32" s="45" t="s">
        <v>129</v>
      </c>
      <c r="B32" s="45" t="s">
        <v>549</v>
      </c>
      <c r="C32" s="14" t="s">
        <v>132</v>
      </c>
      <c r="D32" s="14" t="s">
        <v>537</v>
      </c>
      <c r="E32" s="49" t="s">
        <v>14</v>
      </c>
      <c r="F32" s="49" t="s">
        <v>644</v>
      </c>
      <c r="G32" s="49"/>
      <c r="H32" s="14" t="s">
        <v>20</v>
      </c>
      <c r="I32" s="50" t="s">
        <v>645</v>
      </c>
      <c r="J32" s="51" t="s">
        <v>646</v>
      </c>
      <c r="K32" s="50"/>
      <c r="L32" s="49"/>
      <c r="M32" s="49"/>
      <c r="N32" s="45" t="s">
        <v>149</v>
      </c>
      <c r="O32" s="45"/>
      <c r="P32" s="45" t="s">
        <v>161</v>
      </c>
      <c r="Q32" s="45" t="s">
        <v>149</v>
      </c>
      <c r="R32" s="45" t="s">
        <v>155</v>
      </c>
      <c r="S32" s="14" t="s">
        <v>648</v>
      </c>
      <c r="T32" s="45" t="s">
        <v>649</v>
      </c>
      <c r="U32" s="45" t="s">
        <v>650</v>
      </c>
      <c r="V32" s="52" t="s">
        <v>647</v>
      </c>
      <c r="W32" s="53">
        <f t="shared" si="0"/>
        <v>0</v>
      </c>
      <c r="X32" s="53">
        <f t="shared" si="1"/>
        <v>0</v>
      </c>
      <c r="Y32" s="53">
        <f t="shared" si="2"/>
        <v>2</v>
      </c>
      <c r="Z32" s="53">
        <f t="shared" si="3"/>
        <v>0</v>
      </c>
      <c r="AA32" s="54">
        <f t="shared" si="4"/>
        <v>0.6</v>
      </c>
    </row>
    <row r="33" spans="1:27" ht="87" x14ac:dyDescent="0.35">
      <c r="A33" s="45" t="s">
        <v>129</v>
      </c>
      <c r="B33" s="45" t="s">
        <v>549</v>
      </c>
      <c r="C33" s="14" t="s">
        <v>132</v>
      </c>
      <c r="D33" s="14" t="s">
        <v>569</v>
      </c>
      <c r="E33" s="49"/>
      <c r="F33" s="49" t="s">
        <v>358</v>
      </c>
      <c r="G33" s="49"/>
      <c r="H33" s="14" t="s">
        <v>20</v>
      </c>
      <c r="I33" s="14" t="s">
        <v>357</v>
      </c>
      <c r="J33" s="14" t="s">
        <v>356</v>
      </c>
      <c r="K33" s="50" t="s">
        <v>341</v>
      </c>
      <c r="L33" s="49"/>
      <c r="M33" s="49"/>
      <c r="N33" s="45" t="s">
        <v>129</v>
      </c>
      <c r="O33" s="9" t="s">
        <v>354</v>
      </c>
      <c r="P33" s="45" t="s">
        <v>642</v>
      </c>
      <c r="Q33" s="45" t="s">
        <v>149</v>
      </c>
      <c r="R33" s="45" t="s">
        <v>149</v>
      </c>
      <c r="T33" s="14" t="s">
        <v>353</v>
      </c>
      <c r="U33" s="45" t="s">
        <v>344</v>
      </c>
      <c r="V33" s="45"/>
      <c r="W33" s="53">
        <f t="shared" si="0"/>
        <v>3</v>
      </c>
      <c r="X33" s="53">
        <f t="shared" si="1"/>
        <v>0</v>
      </c>
      <c r="Y33" s="53">
        <f t="shared" si="2"/>
        <v>0</v>
      </c>
      <c r="Z33" s="53">
        <f t="shared" si="3"/>
        <v>0</v>
      </c>
      <c r="AA33" s="54">
        <f t="shared" si="4"/>
        <v>0.89999999999999991</v>
      </c>
    </row>
    <row r="34" spans="1:27" ht="130.5" x14ac:dyDescent="0.35">
      <c r="A34" s="45" t="s">
        <v>148</v>
      </c>
      <c r="B34" s="45" t="s">
        <v>414</v>
      </c>
      <c r="C34" s="14" t="s">
        <v>132</v>
      </c>
      <c r="D34" s="14" t="s">
        <v>538</v>
      </c>
      <c r="E34" s="49" t="s">
        <v>13</v>
      </c>
      <c r="F34" s="49" t="s">
        <v>406</v>
      </c>
      <c r="G34" s="49" t="s">
        <v>407</v>
      </c>
      <c r="H34" s="14" t="s">
        <v>21</v>
      </c>
      <c r="I34" s="50" t="s">
        <v>408</v>
      </c>
      <c r="J34" s="51" t="s">
        <v>409</v>
      </c>
      <c r="K34" s="50" t="s">
        <v>404</v>
      </c>
      <c r="L34" s="49" t="s">
        <v>410</v>
      </c>
      <c r="M34" s="49" t="s">
        <v>411</v>
      </c>
      <c r="N34" s="45" t="s">
        <v>148</v>
      </c>
      <c r="O34" s="57" t="s">
        <v>520</v>
      </c>
      <c r="P34" s="45" t="s">
        <v>642</v>
      </c>
      <c r="Q34" s="45" t="s">
        <v>200</v>
      </c>
      <c r="R34" s="45" t="s">
        <v>153</v>
      </c>
      <c r="S34" s="14" t="s">
        <v>412</v>
      </c>
      <c r="T34" s="45" t="s">
        <v>413</v>
      </c>
      <c r="U34" s="45" t="s">
        <v>522</v>
      </c>
      <c r="V34" s="45" t="s">
        <v>524</v>
      </c>
      <c r="W34" s="53">
        <f t="shared" ref="W34:W70" si="5">IF(ISNUMBER(SEARCH("Low",P34)),1,IF(ISNUMBER(SEARCH("Medium",P34)),2,IF(ISNUMBER(SEARCH("High",P34)),3,IF(ISNUMBER(SEARCH("Maybe",P34)),0))))</f>
        <v>3</v>
      </c>
      <c r="X34" s="53">
        <f t="shared" ref="X34:X64" si="6">IF(ISNUMBER(SEARCH("Low",Q34)),1,IF(ISNUMBER(SEARCH("Medium",Q34)),2,IF(ISNUMBER(SEARCH("High",Q34)),3,IF(ISNUMBER(SEARCH("Unsure",Q34)),0))))</f>
        <v>3</v>
      </c>
      <c r="Y34" s="53">
        <f t="shared" ref="Y34:Y64" si="7">IF(ISNUMBER(SEARCH("Low",R34)),1,IF(ISNUMBER(SEARCH("Medium",R34)),2,IF(ISNUMBER(SEARCH("High",R34)),3,IF(ISNUMBER(SEARCH("Unsure",R34)),0))))</f>
        <v>3</v>
      </c>
      <c r="Z34" s="53">
        <f t="shared" ref="Z34:Z68" si="8">IF(ISNUMBER(SEARCH("Yes",N34)),1,IF(ISNUMBER(SEARCH("No",N34)),0,IF(ISNUMBER(SEARCH("Unsure",N34)),0)))</f>
        <v>1</v>
      </c>
      <c r="AA34" s="54">
        <f t="shared" ref="AA34:AA65" si="9">W34*(0.3)+X34*(0.25)+Y34*(0.3)+Z34*(0.15)</f>
        <v>2.6999999999999997</v>
      </c>
    </row>
    <row r="35" spans="1:27" ht="232" x14ac:dyDescent="0.35">
      <c r="A35" s="45" t="s">
        <v>148</v>
      </c>
      <c r="B35" s="45" t="s">
        <v>247</v>
      </c>
      <c r="C35" s="14" t="s">
        <v>132</v>
      </c>
      <c r="D35" s="14" t="s">
        <v>542</v>
      </c>
      <c r="E35" s="49" t="s">
        <v>13</v>
      </c>
      <c r="F35" s="49" t="s">
        <v>248</v>
      </c>
      <c r="G35" s="49" t="s">
        <v>249</v>
      </c>
      <c r="H35" s="14" t="s">
        <v>21</v>
      </c>
      <c r="I35" s="49" t="s">
        <v>250</v>
      </c>
      <c r="J35" s="49" t="s">
        <v>251</v>
      </c>
      <c r="K35" s="49" t="s">
        <v>182</v>
      </c>
      <c r="L35" s="49" t="s">
        <v>34</v>
      </c>
      <c r="M35" s="49" t="s">
        <v>214</v>
      </c>
      <c r="N35" s="45" t="s">
        <v>148</v>
      </c>
      <c r="O35" s="46" t="s">
        <v>509</v>
      </c>
      <c r="P35" s="45" t="s">
        <v>642</v>
      </c>
      <c r="Q35" s="45" t="s">
        <v>200</v>
      </c>
      <c r="R35" s="45" t="s">
        <v>159</v>
      </c>
      <c r="S35" s="14" t="s">
        <v>521</v>
      </c>
      <c r="T35" s="45" t="s">
        <v>184</v>
      </c>
      <c r="U35" s="45" t="s">
        <v>283</v>
      </c>
      <c r="V35" s="45"/>
      <c r="W35" s="53">
        <f t="shared" si="5"/>
        <v>3</v>
      </c>
      <c r="X35" s="53">
        <f t="shared" si="6"/>
        <v>3</v>
      </c>
      <c r="Y35" s="53">
        <f t="shared" si="7"/>
        <v>1</v>
      </c>
      <c r="Z35" s="53">
        <f t="shared" si="8"/>
        <v>1</v>
      </c>
      <c r="AA35" s="54">
        <f t="shared" si="9"/>
        <v>2.1</v>
      </c>
    </row>
    <row r="36" spans="1:27" ht="362.5" x14ac:dyDescent="0.35">
      <c r="A36" s="45" t="s">
        <v>148</v>
      </c>
      <c r="B36" s="45" t="s">
        <v>399</v>
      </c>
      <c r="C36" s="14" t="s">
        <v>132</v>
      </c>
      <c r="D36" s="14" t="s">
        <v>538</v>
      </c>
      <c r="E36" s="49" t="s">
        <v>13</v>
      </c>
      <c r="F36" s="49" t="s">
        <v>400</v>
      </c>
      <c r="G36" s="49" t="s">
        <v>401</v>
      </c>
      <c r="H36" s="14" t="s">
        <v>21</v>
      </c>
      <c r="I36" s="50" t="s">
        <v>402</v>
      </c>
      <c r="J36" s="51" t="s">
        <v>403</v>
      </c>
      <c r="K36" s="50" t="s">
        <v>404</v>
      </c>
      <c r="L36" s="49" t="s">
        <v>85</v>
      </c>
      <c r="M36" s="49" t="s">
        <v>405</v>
      </c>
      <c r="N36" s="45" t="s">
        <v>148</v>
      </c>
      <c r="O36" s="57" t="s">
        <v>520</v>
      </c>
      <c r="P36" s="45" t="s">
        <v>642</v>
      </c>
      <c r="Q36" s="45" t="s">
        <v>200</v>
      </c>
      <c r="R36" s="45" t="s">
        <v>153</v>
      </c>
      <c r="S36" s="45" t="s">
        <v>228</v>
      </c>
      <c r="T36" s="45" t="s">
        <v>398</v>
      </c>
      <c r="U36" s="45" t="s">
        <v>522</v>
      </c>
      <c r="V36" s="45" t="s">
        <v>524</v>
      </c>
      <c r="W36" s="53">
        <f t="shared" si="5"/>
        <v>3</v>
      </c>
      <c r="X36" s="53">
        <f t="shared" si="6"/>
        <v>3</v>
      </c>
      <c r="Y36" s="53">
        <f t="shared" si="7"/>
        <v>3</v>
      </c>
      <c r="Z36" s="53">
        <f t="shared" si="8"/>
        <v>1</v>
      </c>
      <c r="AA36" s="54">
        <f t="shared" si="9"/>
        <v>2.6999999999999997</v>
      </c>
    </row>
    <row r="37" spans="1:27" ht="174" x14ac:dyDescent="0.35">
      <c r="A37" s="45" t="s">
        <v>148</v>
      </c>
      <c r="B37" s="45" t="s">
        <v>277</v>
      </c>
      <c r="C37" s="14" t="s">
        <v>634</v>
      </c>
      <c r="D37" s="14" t="s">
        <v>537</v>
      </c>
      <c r="E37" s="49" t="s">
        <v>13</v>
      </c>
      <c r="F37" s="49" t="s">
        <v>527</v>
      </c>
      <c r="G37" s="49" t="s">
        <v>278</v>
      </c>
      <c r="H37" s="14" t="s">
        <v>21</v>
      </c>
      <c r="I37" s="50" t="s">
        <v>279</v>
      </c>
      <c r="J37" s="51" t="s">
        <v>280</v>
      </c>
      <c r="K37" s="50" t="s">
        <v>281</v>
      </c>
      <c r="L37" s="49" t="s">
        <v>282</v>
      </c>
      <c r="M37" s="49" t="s">
        <v>214</v>
      </c>
      <c r="N37" s="45" t="s">
        <v>148</v>
      </c>
      <c r="O37" s="46" t="s">
        <v>509</v>
      </c>
      <c r="P37" s="45" t="s">
        <v>642</v>
      </c>
      <c r="Q37" s="45" t="s">
        <v>200</v>
      </c>
      <c r="R37" s="45" t="s">
        <v>153</v>
      </c>
      <c r="S37" s="45" t="s">
        <v>528</v>
      </c>
      <c r="T37" s="45" t="s">
        <v>187</v>
      </c>
      <c r="U37" s="45" t="s">
        <v>283</v>
      </c>
      <c r="V37" s="45"/>
      <c r="W37" s="53">
        <f t="shared" si="5"/>
        <v>3</v>
      </c>
      <c r="X37" s="53">
        <f t="shared" si="6"/>
        <v>3</v>
      </c>
      <c r="Y37" s="53">
        <f t="shared" si="7"/>
        <v>3</v>
      </c>
      <c r="Z37" s="53">
        <f t="shared" si="8"/>
        <v>1</v>
      </c>
      <c r="AA37" s="54">
        <f t="shared" si="9"/>
        <v>2.6999999999999997</v>
      </c>
    </row>
    <row r="38" spans="1:27" ht="130.5" x14ac:dyDescent="0.35">
      <c r="A38" s="45" t="s">
        <v>148</v>
      </c>
      <c r="B38" s="45" t="s">
        <v>285</v>
      </c>
      <c r="C38" s="14" t="s">
        <v>130</v>
      </c>
      <c r="D38" s="14" t="s">
        <v>533</v>
      </c>
      <c r="E38" s="49" t="s">
        <v>13</v>
      </c>
      <c r="F38" s="49" t="s">
        <v>286</v>
      </c>
      <c r="G38" s="49" t="s">
        <v>287</v>
      </c>
      <c r="H38" s="14" t="s">
        <v>21</v>
      </c>
      <c r="I38" s="50" t="s">
        <v>288</v>
      </c>
      <c r="J38" s="51" t="s">
        <v>289</v>
      </c>
      <c r="K38" s="50" t="s">
        <v>281</v>
      </c>
      <c r="L38" s="49" t="s">
        <v>290</v>
      </c>
      <c r="M38" s="49" t="s">
        <v>214</v>
      </c>
      <c r="N38" s="45" t="s">
        <v>148</v>
      </c>
      <c r="O38" s="46" t="s">
        <v>509</v>
      </c>
      <c r="P38" s="45" t="s">
        <v>642</v>
      </c>
      <c r="Q38" s="45" t="s">
        <v>200</v>
      </c>
      <c r="R38" s="14" t="s">
        <v>672</v>
      </c>
      <c r="S38" s="14" t="s">
        <v>670</v>
      </c>
      <c r="T38" s="45" t="s">
        <v>187</v>
      </c>
      <c r="U38" s="45" t="s">
        <v>283</v>
      </c>
      <c r="V38" s="45"/>
      <c r="W38" s="53">
        <f t="shared" si="5"/>
        <v>3</v>
      </c>
      <c r="X38" s="53">
        <f t="shared" si="6"/>
        <v>3</v>
      </c>
      <c r="Y38" s="53">
        <f t="shared" si="7"/>
        <v>2</v>
      </c>
      <c r="Z38" s="53">
        <f t="shared" si="8"/>
        <v>1</v>
      </c>
      <c r="AA38" s="54">
        <f t="shared" si="9"/>
        <v>2.4</v>
      </c>
    </row>
    <row r="39" spans="1:27" ht="130.5" x14ac:dyDescent="0.35">
      <c r="A39" s="45" t="s">
        <v>148</v>
      </c>
      <c r="B39" s="45" t="s">
        <v>391</v>
      </c>
      <c r="C39" s="14" t="s">
        <v>130</v>
      </c>
      <c r="D39" s="14" t="s">
        <v>534</v>
      </c>
      <c r="E39" s="49" t="s">
        <v>13</v>
      </c>
      <c r="F39" s="49" t="s">
        <v>392</v>
      </c>
      <c r="G39" s="49" t="s">
        <v>393</v>
      </c>
      <c r="H39" s="14" t="s">
        <v>21</v>
      </c>
      <c r="I39" s="50" t="s">
        <v>394</v>
      </c>
      <c r="J39" s="51" t="s">
        <v>395</v>
      </c>
      <c r="K39" s="50" t="s">
        <v>396</v>
      </c>
      <c r="L39" s="49" t="s">
        <v>185</v>
      </c>
      <c r="M39" s="49" t="s">
        <v>397</v>
      </c>
      <c r="N39" s="45" t="s">
        <v>148</v>
      </c>
      <c r="O39" s="46" t="s">
        <v>509</v>
      </c>
      <c r="P39" s="45" t="s">
        <v>643</v>
      </c>
      <c r="Q39" s="45" t="s">
        <v>200</v>
      </c>
      <c r="R39" s="45" t="s">
        <v>153</v>
      </c>
      <c r="S39" s="45" t="s">
        <v>241</v>
      </c>
      <c r="T39" s="45" t="s">
        <v>398</v>
      </c>
      <c r="U39" s="45" t="s">
        <v>283</v>
      </c>
      <c r="V39" s="45"/>
      <c r="W39" s="53">
        <f t="shared" si="5"/>
        <v>2</v>
      </c>
      <c r="X39" s="53">
        <f t="shared" si="6"/>
        <v>3</v>
      </c>
      <c r="Y39" s="53">
        <f t="shared" si="7"/>
        <v>3</v>
      </c>
      <c r="Z39" s="53">
        <f t="shared" si="8"/>
        <v>1</v>
      </c>
      <c r="AA39" s="54">
        <f t="shared" si="9"/>
        <v>2.4</v>
      </c>
    </row>
    <row r="40" spans="1:27" ht="101.5" x14ac:dyDescent="0.35">
      <c r="A40" s="45" t="s">
        <v>129</v>
      </c>
      <c r="B40" s="45" t="s">
        <v>549</v>
      </c>
      <c r="C40" s="14" t="s">
        <v>130</v>
      </c>
      <c r="D40" s="14" t="s">
        <v>533</v>
      </c>
      <c r="E40" s="49"/>
      <c r="F40" s="49" t="s">
        <v>438</v>
      </c>
      <c r="G40" s="49" t="s">
        <v>557</v>
      </c>
      <c r="H40" s="14" t="s">
        <v>20</v>
      </c>
      <c r="I40" s="50"/>
      <c r="J40" s="51"/>
      <c r="K40" s="50" t="s">
        <v>439</v>
      </c>
      <c r="L40" s="49"/>
      <c r="M40" s="49"/>
      <c r="N40" s="45" t="s">
        <v>149</v>
      </c>
      <c r="O40" s="52" t="s">
        <v>440</v>
      </c>
      <c r="P40" s="45" t="s">
        <v>642</v>
      </c>
      <c r="Q40" s="45" t="s">
        <v>149</v>
      </c>
      <c r="R40" s="45" t="s">
        <v>672</v>
      </c>
      <c r="S40" s="14" t="s">
        <v>441</v>
      </c>
      <c r="T40" s="45" t="s">
        <v>442</v>
      </c>
      <c r="U40" s="45" t="s">
        <v>443</v>
      </c>
      <c r="V40" s="45"/>
      <c r="W40" s="53">
        <f t="shared" si="5"/>
        <v>3</v>
      </c>
      <c r="X40" s="53">
        <f t="shared" si="6"/>
        <v>0</v>
      </c>
      <c r="Y40" s="53">
        <f t="shared" si="7"/>
        <v>2</v>
      </c>
      <c r="Z40" s="53">
        <f t="shared" si="8"/>
        <v>0</v>
      </c>
      <c r="AA40" s="54">
        <f t="shared" si="9"/>
        <v>1.5</v>
      </c>
    </row>
    <row r="41" spans="1:27" ht="232" x14ac:dyDescent="0.35">
      <c r="A41" s="45" t="s">
        <v>148</v>
      </c>
      <c r="B41" s="45" t="s">
        <v>188</v>
      </c>
      <c r="C41" s="14" t="s">
        <v>130</v>
      </c>
      <c r="D41" s="14" t="s">
        <v>534</v>
      </c>
      <c r="E41" s="49" t="s">
        <v>13</v>
      </c>
      <c r="F41" s="49" t="s">
        <v>189</v>
      </c>
      <c r="G41" s="49" t="s">
        <v>190</v>
      </c>
      <c r="H41" s="14" t="s">
        <v>21</v>
      </c>
      <c r="I41" s="49" t="s">
        <v>365</v>
      </c>
      <c r="J41" s="49" t="s">
        <v>192</v>
      </c>
      <c r="K41" s="49" t="s">
        <v>193</v>
      </c>
      <c r="L41" s="49" t="s">
        <v>27</v>
      </c>
      <c r="M41" s="49" t="s">
        <v>145</v>
      </c>
      <c r="N41" s="45" t="s">
        <v>148</v>
      </c>
      <c r="O41" s="46" t="s">
        <v>511</v>
      </c>
      <c r="P41" s="45" t="s">
        <v>642</v>
      </c>
      <c r="Q41" s="45" t="s">
        <v>200</v>
      </c>
      <c r="R41" s="45" t="s">
        <v>153</v>
      </c>
      <c r="S41" s="45" t="s">
        <v>512</v>
      </c>
      <c r="T41" s="45" t="s">
        <v>184</v>
      </c>
      <c r="U41" s="45" t="s">
        <v>191</v>
      </c>
      <c r="V41" s="45"/>
      <c r="W41" s="53">
        <f t="shared" si="5"/>
        <v>3</v>
      </c>
      <c r="X41" s="53">
        <f t="shared" si="6"/>
        <v>3</v>
      </c>
      <c r="Y41" s="53">
        <f t="shared" si="7"/>
        <v>3</v>
      </c>
      <c r="Z41" s="53">
        <f t="shared" si="8"/>
        <v>1</v>
      </c>
      <c r="AA41" s="54">
        <f t="shared" si="9"/>
        <v>2.6999999999999997</v>
      </c>
    </row>
    <row r="42" spans="1:27" ht="43.5" x14ac:dyDescent="0.35">
      <c r="A42" s="45" t="s">
        <v>129</v>
      </c>
      <c r="B42" s="45" t="s">
        <v>549</v>
      </c>
      <c r="C42" s="14" t="s">
        <v>130</v>
      </c>
      <c r="D42" s="14" t="s">
        <v>533</v>
      </c>
      <c r="E42" s="49"/>
      <c r="F42" s="49" t="s">
        <v>378</v>
      </c>
      <c r="G42" s="49"/>
      <c r="H42" s="45" t="s">
        <v>20</v>
      </c>
      <c r="I42" s="50" t="s">
        <v>379</v>
      </c>
      <c r="J42" s="51" t="s">
        <v>380</v>
      </c>
      <c r="K42" s="50" t="s">
        <v>341</v>
      </c>
      <c r="L42" s="49"/>
      <c r="M42" s="49"/>
      <c r="N42" s="45" t="s">
        <v>129</v>
      </c>
      <c r="O42" s="9" t="s">
        <v>381</v>
      </c>
      <c r="P42" s="45" t="s">
        <v>642</v>
      </c>
      <c r="Q42" s="45" t="s">
        <v>149</v>
      </c>
      <c r="R42" s="45" t="s">
        <v>149</v>
      </c>
      <c r="T42" s="45" t="s">
        <v>348</v>
      </c>
      <c r="U42" s="45" t="s">
        <v>344</v>
      </c>
      <c r="V42" s="45"/>
      <c r="W42" s="53">
        <f t="shared" si="5"/>
        <v>3</v>
      </c>
      <c r="X42" s="53">
        <f t="shared" si="6"/>
        <v>0</v>
      </c>
      <c r="Y42" s="53">
        <f t="shared" si="7"/>
        <v>0</v>
      </c>
      <c r="Z42" s="53">
        <f t="shared" si="8"/>
        <v>0</v>
      </c>
      <c r="AA42" s="54">
        <f t="shared" si="9"/>
        <v>0.89999999999999991</v>
      </c>
    </row>
    <row r="43" spans="1:27" ht="246.5" x14ac:dyDescent="0.35">
      <c r="A43" s="45" t="s">
        <v>129</v>
      </c>
      <c r="B43" s="45" t="s">
        <v>549</v>
      </c>
      <c r="C43" s="14" t="s">
        <v>130</v>
      </c>
      <c r="D43" s="14" t="s">
        <v>563</v>
      </c>
      <c r="E43" s="49" t="s">
        <v>12</v>
      </c>
      <c r="F43" s="49" t="s">
        <v>322</v>
      </c>
      <c r="G43" s="49" t="s">
        <v>323</v>
      </c>
      <c r="H43" s="14" t="s">
        <v>20</v>
      </c>
      <c r="I43" s="50" t="s">
        <v>325</v>
      </c>
      <c r="J43" s="51" t="s">
        <v>324</v>
      </c>
      <c r="K43" s="50" t="s">
        <v>143</v>
      </c>
      <c r="L43" s="49" t="s">
        <v>315</v>
      </c>
      <c r="M43" s="49" t="s">
        <v>313</v>
      </c>
      <c r="N43" s="45" t="s">
        <v>149</v>
      </c>
      <c r="O43" s="45" t="s">
        <v>326</v>
      </c>
      <c r="P43" s="45" t="s">
        <v>161</v>
      </c>
      <c r="Q43" s="45" t="s">
        <v>149</v>
      </c>
      <c r="R43" s="45" t="s">
        <v>672</v>
      </c>
      <c r="S43" s="14" t="s">
        <v>669</v>
      </c>
      <c r="T43" s="45" t="s">
        <v>316</v>
      </c>
      <c r="U43" s="45" t="s">
        <v>181</v>
      </c>
      <c r="V43" s="45"/>
      <c r="W43" s="53">
        <f t="shared" si="5"/>
        <v>0</v>
      </c>
      <c r="X43" s="53">
        <f t="shared" si="6"/>
        <v>0</v>
      </c>
      <c r="Y43" s="53">
        <f t="shared" si="7"/>
        <v>2</v>
      </c>
      <c r="Z43" s="53">
        <f t="shared" si="8"/>
        <v>0</v>
      </c>
      <c r="AA43" s="54">
        <f t="shared" si="9"/>
        <v>0.6</v>
      </c>
    </row>
    <row r="44" spans="1:27" ht="159.5" x14ac:dyDescent="0.35">
      <c r="A44" s="45" t="s">
        <v>129</v>
      </c>
      <c r="B44" s="45" t="s">
        <v>549</v>
      </c>
      <c r="C44" s="14" t="s">
        <v>130</v>
      </c>
      <c r="D44" s="14" t="s">
        <v>564</v>
      </c>
      <c r="E44" s="49"/>
      <c r="F44" s="49" t="s">
        <v>349</v>
      </c>
      <c r="G44" s="49" t="s">
        <v>566</v>
      </c>
      <c r="H44" s="14" t="s">
        <v>20</v>
      </c>
      <c r="I44" s="50" t="s">
        <v>351</v>
      </c>
      <c r="J44" s="51" t="s">
        <v>350</v>
      </c>
      <c r="K44" s="50" t="s">
        <v>341</v>
      </c>
      <c r="L44" s="49"/>
      <c r="M44" s="49" t="s">
        <v>145</v>
      </c>
      <c r="N44" s="45" t="s">
        <v>129</v>
      </c>
      <c r="O44" s="45" t="s">
        <v>352</v>
      </c>
      <c r="P44" s="45" t="s">
        <v>642</v>
      </c>
      <c r="Q44" s="45" t="s">
        <v>149</v>
      </c>
      <c r="R44" s="45" t="s">
        <v>672</v>
      </c>
      <c r="S44" s="14" t="s">
        <v>561</v>
      </c>
      <c r="T44" s="45" t="s">
        <v>344</v>
      </c>
      <c r="U44" s="45" t="s">
        <v>344</v>
      </c>
      <c r="V44" s="45" t="s">
        <v>565</v>
      </c>
      <c r="W44" s="53">
        <f t="shared" si="5"/>
        <v>3</v>
      </c>
      <c r="X44" s="53">
        <f t="shared" si="6"/>
        <v>0</v>
      </c>
      <c r="Y44" s="53">
        <f t="shared" si="7"/>
        <v>2</v>
      </c>
      <c r="Z44" s="53">
        <f t="shared" si="8"/>
        <v>0</v>
      </c>
      <c r="AA44" s="54">
        <f t="shared" si="9"/>
        <v>1.5</v>
      </c>
    </row>
    <row r="45" spans="1:27" ht="362.5" x14ac:dyDescent="0.35">
      <c r="A45" s="45" t="s">
        <v>129</v>
      </c>
      <c r="B45" s="45" t="s">
        <v>549</v>
      </c>
      <c r="C45" s="14" t="s">
        <v>130</v>
      </c>
      <c r="D45" s="14" t="s">
        <v>570</v>
      </c>
      <c r="E45" s="49" t="s">
        <v>13</v>
      </c>
      <c r="F45" s="49" t="s">
        <v>476</v>
      </c>
      <c r="G45" s="49" t="s">
        <v>477</v>
      </c>
      <c r="H45" s="14" t="s">
        <v>21</v>
      </c>
      <c r="I45" s="50" t="s">
        <v>478</v>
      </c>
      <c r="J45" s="51" t="s">
        <v>479</v>
      </c>
      <c r="K45" s="50" t="s">
        <v>141</v>
      </c>
      <c r="L45" s="49"/>
      <c r="M45" s="49"/>
      <c r="N45" s="45" t="s">
        <v>148</v>
      </c>
      <c r="O45" s="52" t="s">
        <v>572</v>
      </c>
      <c r="P45" s="45" t="s">
        <v>643</v>
      </c>
      <c r="Q45" s="45" t="s">
        <v>154</v>
      </c>
      <c r="R45" s="45" t="s">
        <v>672</v>
      </c>
      <c r="S45" s="14" t="s">
        <v>668</v>
      </c>
      <c r="T45" s="45" t="s">
        <v>481</v>
      </c>
      <c r="U45" s="45" t="s">
        <v>480</v>
      </c>
      <c r="V45" s="45" t="s">
        <v>482</v>
      </c>
      <c r="W45" s="53">
        <f t="shared" si="5"/>
        <v>2</v>
      </c>
      <c r="X45" s="53">
        <f t="shared" si="6"/>
        <v>2</v>
      </c>
      <c r="Y45" s="53">
        <f t="shared" si="7"/>
        <v>2</v>
      </c>
      <c r="Z45" s="53">
        <f t="shared" si="8"/>
        <v>1</v>
      </c>
      <c r="AA45" s="54">
        <f t="shared" si="9"/>
        <v>1.85</v>
      </c>
    </row>
    <row r="46" spans="1:27" ht="130.5" x14ac:dyDescent="0.35">
      <c r="A46" s="45" t="s">
        <v>148</v>
      </c>
      <c r="B46" s="9" t="s">
        <v>242</v>
      </c>
      <c r="C46" s="14" t="s">
        <v>130</v>
      </c>
      <c r="D46" s="14" t="s">
        <v>537</v>
      </c>
      <c r="E46" s="49" t="s">
        <v>14</v>
      </c>
      <c r="F46" s="49" t="s">
        <v>238</v>
      </c>
      <c r="G46" s="49" t="s">
        <v>239</v>
      </c>
      <c r="H46" s="14" t="s">
        <v>21</v>
      </c>
      <c r="I46" s="49" t="s">
        <v>240</v>
      </c>
      <c r="J46" s="49" t="s">
        <v>234</v>
      </c>
      <c r="K46" s="49" t="s">
        <v>235</v>
      </c>
      <c r="L46" s="49" t="s">
        <v>236</v>
      </c>
      <c r="M46" s="49" t="s">
        <v>214</v>
      </c>
      <c r="N46" s="45" t="s">
        <v>148</v>
      </c>
      <c r="O46" s="46" t="s">
        <v>509</v>
      </c>
      <c r="P46" s="45" t="s">
        <v>643</v>
      </c>
      <c r="Q46" s="45" t="s">
        <v>200</v>
      </c>
      <c r="R46" s="45" t="s">
        <v>153</v>
      </c>
      <c r="S46" s="45" t="s">
        <v>241</v>
      </c>
      <c r="T46" s="45" t="s">
        <v>237</v>
      </c>
      <c r="U46" s="45" t="s">
        <v>283</v>
      </c>
      <c r="V46" s="45"/>
      <c r="W46" s="53">
        <f t="shared" si="5"/>
        <v>2</v>
      </c>
      <c r="X46" s="53">
        <f t="shared" si="6"/>
        <v>3</v>
      </c>
      <c r="Y46" s="53">
        <f t="shared" si="7"/>
        <v>3</v>
      </c>
      <c r="Z46" s="53">
        <f t="shared" si="8"/>
        <v>1</v>
      </c>
      <c r="AA46" s="54">
        <f t="shared" si="9"/>
        <v>2.4</v>
      </c>
    </row>
    <row r="47" spans="1:27" ht="174" x14ac:dyDescent="0.35">
      <c r="A47" s="45" t="s">
        <v>148</v>
      </c>
      <c r="B47" s="45" t="s">
        <v>230</v>
      </c>
      <c r="C47" s="14" t="s">
        <v>130</v>
      </c>
      <c r="D47" s="14" t="s">
        <v>537</v>
      </c>
      <c r="E47" s="49" t="s">
        <v>14</v>
      </c>
      <c r="F47" s="49" t="s">
        <v>231</v>
      </c>
      <c r="G47" s="49" t="s">
        <v>232</v>
      </c>
      <c r="H47" s="14" t="s">
        <v>21</v>
      </c>
      <c r="I47" s="50" t="s">
        <v>233</v>
      </c>
      <c r="J47" s="50" t="s">
        <v>234</v>
      </c>
      <c r="K47" s="50" t="s">
        <v>235</v>
      </c>
      <c r="L47" s="49" t="s">
        <v>236</v>
      </c>
      <c r="M47" s="49" t="s">
        <v>214</v>
      </c>
      <c r="N47" s="45" t="s">
        <v>148</v>
      </c>
      <c r="O47" s="46" t="s">
        <v>509</v>
      </c>
      <c r="P47" s="45" t="s">
        <v>643</v>
      </c>
      <c r="Q47" s="45" t="s">
        <v>200</v>
      </c>
      <c r="R47" s="45" t="s">
        <v>153</v>
      </c>
      <c r="S47" s="45" t="s">
        <v>497</v>
      </c>
      <c r="T47" s="45" t="s">
        <v>237</v>
      </c>
      <c r="U47" s="45" t="s">
        <v>283</v>
      </c>
      <c r="V47" s="45"/>
      <c r="W47" s="53">
        <f t="shared" si="5"/>
        <v>2</v>
      </c>
      <c r="X47" s="53">
        <f t="shared" si="6"/>
        <v>3</v>
      </c>
      <c r="Y47" s="53">
        <f t="shared" si="7"/>
        <v>3</v>
      </c>
      <c r="Z47" s="53">
        <f t="shared" si="8"/>
        <v>1</v>
      </c>
      <c r="AA47" s="54">
        <f t="shared" si="9"/>
        <v>2.4</v>
      </c>
    </row>
    <row r="48" spans="1:27" ht="87" x14ac:dyDescent="0.35">
      <c r="A48" s="45" t="s">
        <v>129</v>
      </c>
      <c r="B48" s="45" t="s">
        <v>549</v>
      </c>
      <c r="C48" s="14" t="s">
        <v>130</v>
      </c>
      <c r="D48" s="14" t="s">
        <v>533</v>
      </c>
      <c r="E48" s="49"/>
      <c r="F48" s="49" t="s">
        <v>462</v>
      </c>
      <c r="G48" s="49" t="s">
        <v>458</v>
      </c>
      <c r="H48" s="14" t="s">
        <v>21</v>
      </c>
      <c r="I48" s="50" t="s">
        <v>456</v>
      </c>
      <c r="J48" s="51" t="s">
        <v>457</v>
      </c>
      <c r="K48" s="50"/>
      <c r="L48" s="49"/>
      <c r="M48" s="49"/>
      <c r="N48" s="45" t="s">
        <v>148</v>
      </c>
      <c r="O48" s="45" t="s">
        <v>465</v>
      </c>
      <c r="P48" s="45" t="s">
        <v>161</v>
      </c>
      <c r="Q48" s="45" t="s">
        <v>149</v>
      </c>
      <c r="R48" s="45" t="s">
        <v>149</v>
      </c>
      <c r="T48" s="45" t="s">
        <v>184</v>
      </c>
      <c r="U48" s="45" t="s">
        <v>460</v>
      </c>
      <c r="V48" s="45" t="s">
        <v>459</v>
      </c>
      <c r="W48" s="53">
        <f t="shared" si="5"/>
        <v>0</v>
      </c>
      <c r="X48" s="53">
        <f t="shared" si="6"/>
        <v>0</v>
      </c>
      <c r="Y48" s="53">
        <f t="shared" si="7"/>
        <v>0</v>
      </c>
      <c r="Z48" s="53">
        <f t="shared" si="8"/>
        <v>1</v>
      </c>
      <c r="AA48" s="54">
        <f t="shared" si="9"/>
        <v>0.15</v>
      </c>
    </row>
    <row r="49" spans="1:27" ht="130.5" x14ac:dyDescent="0.35">
      <c r="A49" s="45" t="s">
        <v>148</v>
      </c>
      <c r="B49" s="45" t="s">
        <v>420</v>
      </c>
      <c r="C49" s="14" t="s">
        <v>130</v>
      </c>
      <c r="D49" s="14" t="s">
        <v>533</v>
      </c>
      <c r="E49" s="49" t="s">
        <v>13</v>
      </c>
      <c r="F49" s="49" t="s">
        <v>415</v>
      </c>
      <c r="G49" s="49" t="s">
        <v>416</v>
      </c>
      <c r="H49" s="14" t="s">
        <v>21</v>
      </c>
      <c r="I49" s="50" t="s">
        <v>417</v>
      </c>
      <c r="J49" s="51" t="s">
        <v>418</v>
      </c>
      <c r="K49" s="50" t="s">
        <v>419</v>
      </c>
      <c r="L49" s="49" t="s">
        <v>236</v>
      </c>
      <c r="M49" s="49" t="s">
        <v>214</v>
      </c>
      <c r="N49" s="45" t="s">
        <v>148</v>
      </c>
      <c r="O49" s="46" t="s">
        <v>509</v>
      </c>
      <c r="P49" s="45" t="s">
        <v>643</v>
      </c>
      <c r="Q49" s="45" t="s">
        <v>200</v>
      </c>
      <c r="R49" s="45" t="s">
        <v>153</v>
      </c>
      <c r="S49" s="45" t="s">
        <v>241</v>
      </c>
      <c r="T49" s="45" t="s">
        <v>237</v>
      </c>
      <c r="U49" s="45" t="s">
        <v>283</v>
      </c>
      <c r="V49" s="45"/>
      <c r="W49" s="53">
        <f t="shared" si="5"/>
        <v>2</v>
      </c>
      <c r="X49" s="53">
        <f t="shared" si="6"/>
        <v>3</v>
      </c>
      <c r="Y49" s="53">
        <f t="shared" si="7"/>
        <v>3</v>
      </c>
      <c r="Z49" s="53">
        <f t="shared" si="8"/>
        <v>1</v>
      </c>
      <c r="AA49" s="54">
        <f t="shared" si="9"/>
        <v>2.4</v>
      </c>
    </row>
    <row r="50" spans="1:27" ht="145" x14ac:dyDescent="0.35">
      <c r="A50" s="45" t="s">
        <v>148</v>
      </c>
      <c r="B50" s="45" t="s">
        <v>221</v>
      </c>
      <c r="C50" s="14" t="s">
        <v>130</v>
      </c>
      <c r="D50" s="14" t="s">
        <v>536</v>
      </c>
      <c r="E50" s="49" t="s">
        <v>13</v>
      </c>
      <c r="F50" s="49" t="s">
        <v>222</v>
      </c>
      <c r="G50" s="49" t="s">
        <v>223</v>
      </c>
      <c r="H50" s="14" t="s">
        <v>21</v>
      </c>
      <c r="I50" s="50" t="s">
        <v>224</v>
      </c>
      <c r="J50" s="50" t="s">
        <v>225</v>
      </c>
      <c r="K50" s="50" t="s">
        <v>226</v>
      </c>
      <c r="L50" s="49" t="s">
        <v>85</v>
      </c>
      <c r="M50" s="49" t="s">
        <v>227</v>
      </c>
      <c r="N50" s="45" t="s">
        <v>148</v>
      </c>
      <c r="O50" s="46" t="s">
        <v>509</v>
      </c>
      <c r="P50" s="45" t="s">
        <v>643</v>
      </c>
      <c r="Q50" s="45" t="s">
        <v>200</v>
      </c>
      <c r="R50" s="45" t="s">
        <v>153</v>
      </c>
      <c r="S50" s="45" t="s">
        <v>228</v>
      </c>
      <c r="T50" s="45" t="s">
        <v>229</v>
      </c>
      <c r="U50" s="45" t="s">
        <v>283</v>
      </c>
      <c r="V50" s="45"/>
      <c r="W50" s="53">
        <f t="shared" si="5"/>
        <v>2</v>
      </c>
      <c r="X50" s="53">
        <f t="shared" si="6"/>
        <v>3</v>
      </c>
      <c r="Y50" s="53">
        <f t="shared" si="7"/>
        <v>3</v>
      </c>
      <c r="Z50" s="53">
        <f t="shared" si="8"/>
        <v>1</v>
      </c>
      <c r="AA50" s="54">
        <f t="shared" si="9"/>
        <v>2.4</v>
      </c>
    </row>
    <row r="51" spans="1:27" ht="72.5" x14ac:dyDescent="0.35">
      <c r="A51" s="45" t="s">
        <v>129</v>
      </c>
      <c r="B51" s="45" t="s">
        <v>549</v>
      </c>
      <c r="C51" s="14" t="s">
        <v>130</v>
      </c>
      <c r="D51" s="14" t="s">
        <v>570</v>
      </c>
      <c r="E51" s="49" t="s">
        <v>13</v>
      </c>
      <c r="F51" s="49" t="s">
        <v>445</v>
      </c>
      <c r="G51" s="49" t="s">
        <v>446</v>
      </c>
      <c r="H51" s="14" t="s">
        <v>20</v>
      </c>
      <c r="I51" s="50" t="s">
        <v>447</v>
      </c>
      <c r="J51" s="51" t="s">
        <v>448</v>
      </c>
      <c r="K51" s="50"/>
      <c r="L51" s="49"/>
      <c r="M51" s="49"/>
      <c r="N51" s="45" t="s">
        <v>149</v>
      </c>
      <c r="O51" s="52" t="s">
        <v>449</v>
      </c>
      <c r="P51" s="45" t="s">
        <v>161</v>
      </c>
      <c r="Q51" s="45" t="s">
        <v>154</v>
      </c>
      <c r="R51" s="45" t="s">
        <v>153</v>
      </c>
      <c r="S51" s="14" t="s">
        <v>671</v>
      </c>
      <c r="T51" s="45" t="s">
        <v>184</v>
      </c>
      <c r="U51" s="45" t="s">
        <v>455</v>
      </c>
      <c r="V51" s="45"/>
      <c r="W51" s="53">
        <f t="shared" si="5"/>
        <v>0</v>
      </c>
      <c r="X51" s="53">
        <f t="shared" si="6"/>
        <v>2</v>
      </c>
      <c r="Y51" s="53">
        <f t="shared" si="7"/>
        <v>3</v>
      </c>
      <c r="Z51" s="53">
        <f t="shared" si="8"/>
        <v>0</v>
      </c>
      <c r="AA51" s="54">
        <f t="shared" si="9"/>
        <v>1.4</v>
      </c>
    </row>
    <row r="52" spans="1:27" ht="409.5" x14ac:dyDescent="0.35">
      <c r="A52" s="45" t="s">
        <v>129</v>
      </c>
      <c r="B52" s="45" t="s">
        <v>549</v>
      </c>
      <c r="C52" s="14" t="s">
        <v>130</v>
      </c>
      <c r="D52" s="14" t="s">
        <v>534</v>
      </c>
      <c r="E52" s="49"/>
      <c r="F52" s="49" t="s">
        <v>651</v>
      </c>
      <c r="G52" s="49" t="s">
        <v>652</v>
      </c>
      <c r="H52" s="14" t="s">
        <v>20</v>
      </c>
      <c r="I52" s="50" t="s">
        <v>654</v>
      </c>
      <c r="J52" s="51" t="s">
        <v>653</v>
      </c>
      <c r="K52" s="50" t="s">
        <v>655</v>
      </c>
      <c r="L52" s="49"/>
      <c r="M52" s="49"/>
      <c r="N52" s="45" t="s">
        <v>149</v>
      </c>
      <c r="O52" s="45"/>
      <c r="P52" s="45" t="s">
        <v>643</v>
      </c>
      <c r="Q52" s="14" t="s">
        <v>149</v>
      </c>
      <c r="R52" s="45" t="s">
        <v>672</v>
      </c>
      <c r="S52" s="14" t="s">
        <v>656</v>
      </c>
      <c r="T52" s="45" t="s">
        <v>657</v>
      </c>
      <c r="U52" s="45" t="s">
        <v>658</v>
      </c>
      <c r="V52" s="45"/>
      <c r="W52" s="53">
        <f t="shared" si="5"/>
        <v>2</v>
      </c>
      <c r="X52" s="53">
        <f t="shared" si="6"/>
        <v>0</v>
      </c>
      <c r="Y52" s="53">
        <f t="shared" si="7"/>
        <v>2</v>
      </c>
      <c r="Z52" s="53">
        <f t="shared" si="8"/>
        <v>0</v>
      </c>
      <c r="AA52" s="54">
        <f t="shared" si="9"/>
        <v>1.2</v>
      </c>
    </row>
    <row r="53" spans="1:27" ht="232" x14ac:dyDescent="0.35">
      <c r="A53" s="45" t="s">
        <v>148</v>
      </c>
      <c r="B53" s="45" t="s">
        <v>194</v>
      </c>
      <c r="C53" s="14" t="s">
        <v>130</v>
      </c>
      <c r="D53" s="14" t="s">
        <v>535</v>
      </c>
      <c r="E53" s="49" t="s">
        <v>13</v>
      </c>
      <c r="F53" s="49" t="s">
        <v>195</v>
      </c>
      <c r="G53" s="49" t="s">
        <v>196</v>
      </c>
      <c r="H53" s="14" t="s">
        <v>21</v>
      </c>
      <c r="I53" s="49" t="s">
        <v>513</v>
      </c>
      <c r="J53" s="49" t="s">
        <v>514</v>
      </c>
      <c r="K53" s="49" t="s">
        <v>197</v>
      </c>
      <c r="L53" s="49" t="s">
        <v>198</v>
      </c>
      <c r="M53" s="49" t="s">
        <v>199</v>
      </c>
      <c r="N53" s="45" t="s">
        <v>148</v>
      </c>
      <c r="O53" s="46" t="s">
        <v>511</v>
      </c>
      <c r="P53" s="45" t="s">
        <v>642</v>
      </c>
      <c r="Q53" s="45" t="s">
        <v>200</v>
      </c>
      <c r="R53" s="45" t="s">
        <v>153</v>
      </c>
      <c r="S53" s="45" t="s">
        <v>499</v>
      </c>
      <c r="T53" s="45" t="s">
        <v>187</v>
      </c>
      <c r="U53" s="45" t="s">
        <v>191</v>
      </c>
      <c r="V53" s="45" t="s">
        <v>444</v>
      </c>
      <c r="W53" s="53">
        <f t="shared" si="5"/>
        <v>3</v>
      </c>
      <c r="X53" s="53">
        <f t="shared" si="6"/>
        <v>3</v>
      </c>
      <c r="Y53" s="53">
        <f t="shared" si="7"/>
        <v>3</v>
      </c>
      <c r="Z53" s="53">
        <f t="shared" si="8"/>
        <v>1</v>
      </c>
      <c r="AA53" s="54">
        <f t="shared" si="9"/>
        <v>2.6999999999999997</v>
      </c>
    </row>
    <row r="54" spans="1:27" ht="58" x14ac:dyDescent="0.35">
      <c r="A54" s="45" t="s">
        <v>129</v>
      </c>
      <c r="B54" s="45" t="s">
        <v>549</v>
      </c>
      <c r="C54" s="14" t="s">
        <v>130</v>
      </c>
      <c r="D54" s="14" t="s">
        <v>570</v>
      </c>
      <c r="E54" s="49"/>
      <c r="F54" s="49" t="s">
        <v>363</v>
      </c>
      <c r="G54" s="49"/>
      <c r="H54" s="14" t="s">
        <v>20</v>
      </c>
      <c r="I54" s="50" t="s">
        <v>339</v>
      </c>
      <c r="J54" s="51" t="s">
        <v>340</v>
      </c>
      <c r="K54" s="50" t="s">
        <v>341</v>
      </c>
      <c r="L54" s="49"/>
      <c r="M54" s="49"/>
      <c r="N54" s="45" t="s">
        <v>129</v>
      </c>
      <c r="O54" s="45" t="s">
        <v>342</v>
      </c>
      <c r="P54" s="45" t="s">
        <v>642</v>
      </c>
      <c r="Q54" s="45" t="s">
        <v>149</v>
      </c>
      <c r="R54" s="45" t="s">
        <v>149</v>
      </c>
      <c r="T54" s="45" t="s">
        <v>343</v>
      </c>
      <c r="U54" s="45" t="s">
        <v>344</v>
      </c>
      <c r="V54" s="45"/>
      <c r="W54" s="53">
        <f t="shared" si="5"/>
        <v>3</v>
      </c>
      <c r="X54" s="53">
        <f t="shared" si="6"/>
        <v>0</v>
      </c>
      <c r="Y54" s="53">
        <f t="shared" si="7"/>
        <v>0</v>
      </c>
      <c r="Z54" s="53">
        <f t="shared" si="8"/>
        <v>0</v>
      </c>
      <c r="AA54" s="54">
        <f t="shared" si="9"/>
        <v>0.89999999999999991</v>
      </c>
    </row>
    <row r="55" spans="1:27" ht="72.5" x14ac:dyDescent="0.35">
      <c r="A55" s="45" t="s">
        <v>129</v>
      </c>
      <c r="B55" s="45" t="s">
        <v>549</v>
      </c>
      <c r="C55" s="14" t="s">
        <v>130</v>
      </c>
      <c r="D55" s="14" t="s">
        <v>570</v>
      </c>
      <c r="E55" s="49"/>
      <c r="F55" s="49" t="s">
        <v>362</v>
      </c>
      <c r="G55" s="49"/>
      <c r="H55" s="14" t="s">
        <v>20</v>
      </c>
      <c r="I55" s="50" t="s">
        <v>359</v>
      </c>
      <c r="J55" s="51" t="s">
        <v>360</v>
      </c>
      <c r="K55" s="50" t="s">
        <v>341</v>
      </c>
      <c r="L55" s="49"/>
      <c r="M55" s="49"/>
      <c r="N55" s="45" t="s">
        <v>129</v>
      </c>
      <c r="O55" s="9" t="s">
        <v>361</v>
      </c>
      <c r="P55" s="45" t="s">
        <v>642</v>
      </c>
      <c r="Q55" s="45" t="s">
        <v>149</v>
      </c>
      <c r="R55" s="45" t="s">
        <v>149</v>
      </c>
      <c r="T55" s="45" t="s">
        <v>344</v>
      </c>
      <c r="U55" s="45" t="s">
        <v>344</v>
      </c>
      <c r="V55" s="45"/>
      <c r="W55" s="53">
        <f t="shared" si="5"/>
        <v>3</v>
      </c>
      <c r="X55" s="53">
        <f t="shared" si="6"/>
        <v>0</v>
      </c>
      <c r="Y55" s="53">
        <f t="shared" si="7"/>
        <v>0</v>
      </c>
      <c r="Z55" s="53">
        <f t="shared" si="8"/>
        <v>0</v>
      </c>
      <c r="AA55" s="54">
        <f t="shared" si="9"/>
        <v>0.89999999999999991</v>
      </c>
    </row>
    <row r="56" spans="1:27" ht="101.5" x14ac:dyDescent="0.35">
      <c r="A56" s="45" t="s">
        <v>129</v>
      </c>
      <c r="B56" s="45" t="s">
        <v>549</v>
      </c>
      <c r="C56" s="14" t="s">
        <v>130</v>
      </c>
      <c r="D56" s="14" t="s">
        <v>570</v>
      </c>
      <c r="E56" s="49" t="s">
        <v>13</v>
      </c>
      <c r="F56" s="49" t="s">
        <v>383</v>
      </c>
      <c r="G56" s="49" t="s">
        <v>384</v>
      </c>
      <c r="H56" s="14" t="s">
        <v>20</v>
      </c>
      <c r="I56" s="50" t="s">
        <v>386</v>
      </c>
      <c r="J56" s="51" t="s">
        <v>385</v>
      </c>
      <c r="K56" s="50" t="s">
        <v>387</v>
      </c>
      <c r="L56" s="49" t="s">
        <v>302</v>
      </c>
      <c r="M56" s="49" t="s">
        <v>301</v>
      </c>
      <c r="N56" s="45" t="s">
        <v>149</v>
      </c>
      <c r="O56" s="52" t="s">
        <v>388</v>
      </c>
      <c r="P56" s="45" t="s">
        <v>642</v>
      </c>
      <c r="Q56" s="45" t="s">
        <v>149</v>
      </c>
      <c r="R56" s="45" t="s">
        <v>672</v>
      </c>
      <c r="S56" s="14" t="s">
        <v>389</v>
      </c>
      <c r="T56" s="45" t="s">
        <v>390</v>
      </c>
      <c r="U56" s="45" t="s">
        <v>382</v>
      </c>
      <c r="V56" s="45"/>
      <c r="W56" s="53">
        <f t="shared" si="5"/>
        <v>3</v>
      </c>
      <c r="X56" s="53">
        <f t="shared" si="6"/>
        <v>0</v>
      </c>
      <c r="Y56" s="53">
        <f t="shared" si="7"/>
        <v>2</v>
      </c>
      <c r="Z56" s="53">
        <f t="shared" si="8"/>
        <v>0</v>
      </c>
      <c r="AA56" s="54">
        <f t="shared" si="9"/>
        <v>1.5</v>
      </c>
    </row>
    <row r="57" spans="1:27" ht="116" x14ac:dyDescent="0.35">
      <c r="A57" s="45" t="s">
        <v>129</v>
      </c>
      <c r="B57" s="45" t="s">
        <v>549</v>
      </c>
      <c r="C57" s="14" t="s">
        <v>133</v>
      </c>
      <c r="D57" s="14" t="s">
        <v>178</v>
      </c>
      <c r="E57" s="49" t="s">
        <v>16</v>
      </c>
      <c r="F57" s="49" t="s">
        <v>426</v>
      </c>
      <c r="G57" s="49" t="s">
        <v>427</v>
      </c>
      <c r="H57" s="14" t="s">
        <v>20</v>
      </c>
      <c r="I57" s="50" t="s">
        <v>428</v>
      </c>
      <c r="J57" s="51" t="s">
        <v>429</v>
      </c>
      <c r="K57" s="50" t="s">
        <v>26</v>
      </c>
      <c r="L57" s="49"/>
      <c r="M57" s="49"/>
      <c r="N57" s="45" t="s">
        <v>149</v>
      </c>
      <c r="O57" s="52" t="s">
        <v>430</v>
      </c>
      <c r="P57" s="45" t="s">
        <v>161</v>
      </c>
      <c r="Q57" s="45" t="s">
        <v>149</v>
      </c>
      <c r="R57" s="45" t="s">
        <v>672</v>
      </c>
      <c r="S57" s="14" t="s">
        <v>431</v>
      </c>
      <c r="T57" s="45" t="s">
        <v>432</v>
      </c>
      <c r="U57" s="45" t="s">
        <v>433</v>
      </c>
      <c r="V57" s="45"/>
      <c r="W57" s="53">
        <f t="shared" si="5"/>
        <v>0</v>
      </c>
      <c r="X57" s="53">
        <f t="shared" si="6"/>
        <v>0</v>
      </c>
      <c r="Y57" s="53">
        <f t="shared" si="7"/>
        <v>2</v>
      </c>
      <c r="Z57" s="53">
        <f t="shared" si="8"/>
        <v>0</v>
      </c>
      <c r="AA57" s="54">
        <f t="shared" si="9"/>
        <v>0.6</v>
      </c>
    </row>
    <row r="58" spans="1:27" ht="409.5" x14ac:dyDescent="0.35">
      <c r="A58" s="45" t="s">
        <v>148</v>
      </c>
      <c r="B58" s="45" t="s">
        <v>327</v>
      </c>
      <c r="C58" s="14" t="s">
        <v>133</v>
      </c>
      <c r="D58" s="14" t="s">
        <v>571</v>
      </c>
      <c r="E58" s="49" t="s">
        <v>16</v>
      </c>
      <c r="F58" s="49" t="s">
        <v>328</v>
      </c>
      <c r="G58" s="49" t="s">
        <v>366</v>
      </c>
      <c r="H58" s="14" t="s">
        <v>21</v>
      </c>
      <c r="I58" s="50" t="s">
        <v>329</v>
      </c>
      <c r="J58" s="51" t="s">
        <v>330</v>
      </c>
      <c r="K58" s="50" t="s">
        <v>142</v>
      </c>
      <c r="L58" s="49" t="s">
        <v>331</v>
      </c>
      <c r="M58" s="49" t="s">
        <v>332</v>
      </c>
      <c r="N58" s="45" t="s">
        <v>148</v>
      </c>
      <c r="O58" s="46" t="s">
        <v>525</v>
      </c>
      <c r="P58" s="45" t="s">
        <v>157</v>
      </c>
      <c r="Q58" s="45" t="s">
        <v>200</v>
      </c>
      <c r="R58" s="14" t="s">
        <v>159</v>
      </c>
      <c r="S58" s="14" t="s">
        <v>521</v>
      </c>
      <c r="T58" s="45" t="s">
        <v>333</v>
      </c>
      <c r="U58" s="45" t="s">
        <v>526</v>
      </c>
      <c r="V58" s="45"/>
      <c r="W58" s="53">
        <f t="shared" si="5"/>
        <v>1</v>
      </c>
      <c r="X58" s="53">
        <f t="shared" si="6"/>
        <v>3</v>
      </c>
      <c r="Y58" s="53">
        <f t="shared" si="7"/>
        <v>1</v>
      </c>
      <c r="Z58" s="53">
        <f t="shared" si="8"/>
        <v>1</v>
      </c>
      <c r="AA58" s="54">
        <f t="shared" si="9"/>
        <v>1.5</v>
      </c>
    </row>
    <row r="59" spans="1:27" ht="348" x14ac:dyDescent="0.35">
      <c r="A59" s="45" t="s">
        <v>129</v>
      </c>
      <c r="B59" s="45" t="s">
        <v>549</v>
      </c>
      <c r="C59" s="14" t="s">
        <v>639</v>
      </c>
      <c r="D59" s="14" t="s">
        <v>537</v>
      </c>
      <c r="E59" s="49" t="s">
        <v>14</v>
      </c>
      <c r="F59" s="49" t="s">
        <v>659</v>
      </c>
      <c r="G59" s="49" t="s">
        <v>660</v>
      </c>
      <c r="H59" s="14" t="s">
        <v>20</v>
      </c>
      <c r="I59" s="50" t="s">
        <v>661</v>
      </c>
      <c r="J59" s="51" t="s">
        <v>662</v>
      </c>
      <c r="K59" s="50"/>
      <c r="L59" s="49"/>
      <c r="M59" s="49"/>
      <c r="N59" s="45" t="s">
        <v>149</v>
      </c>
      <c r="O59" s="9"/>
      <c r="P59" s="45" t="s">
        <v>161</v>
      </c>
      <c r="Q59" s="45" t="s">
        <v>149</v>
      </c>
      <c r="R59" s="45" t="s">
        <v>672</v>
      </c>
      <c r="T59" s="45" t="s">
        <v>657</v>
      </c>
      <c r="U59" s="45" t="s">
        <v>663</v>
      </c>
      <c r="V59" s="45"/>
      <c r="W59" s="53">
        <f t="shared" si="5"/>
        <v>0</v>
      </c>
      <c r="X59" s="53">
        <f t="shared" si="6"/>
        <v>0</v>
      </c>
      <c r="Y59" s="53">
        <f t="shared" si="7"/>
        <v>2</v>
      </c>
      <c r="Z59" s="53">
        <f t="shared" si="8"/>
        <v>0</v>
      </c>
      <c r="AA59" s="54">
        <f t="shared" si="9"/>
        <v>0.6</v>
      </c>
    </row>
    <row r="60" spans="1:27" ht="116" x14ac:dyDescent="0.35">
      <c r="A60" s="45" t="s">
        <v>129</v>
      </c>
      <c r="B60" s="45" t="s">
        <v>549</v>
      </c>
      <c r="C60" s="14" t="s">
        <v>131</v>
      </c>
      <c r="D60" s="14" t="s">
        <v>537</v>
      </c>
      <c r="E60" s="49" t="s">
        <v>14</v>
      </c>
      <c r="F60" s="46" t="s">
        <v>550</v>
      </c>
      <c r="G60" s="46" t="s">
        <v>551</v>
      </c>
      <c r="H60" s="45" t="s">
        <v>20</v>
      </c>
      <c r="I60" s="50" t="s">
        <v>552</v>
      </c>
      <c r="J60" s="51" t="s">
        <v>553</v>
      </c>
      <c r="K60" s="50" t="s">
        <v>138</v>
      </c>
      <c r="L60" s="49"/>
      <c r="M60" s="49"/>
      <c r="N60" s="45" t="s">
        <v>149</v>
      </c>
      <c r="O60" s="45"/>
      <c r="P60" s="45" t="s">
        <v>642</v>
      </c>
      <c r="Q60" s="45" t="s">
        <v>149</v>
      </c>
      <c r="R60" s="45" t="s">
        <v>672</v>
      </c>
      <c r="S60" s="45" t="s">
        <v>276</v>
      </c>
      <c r="T60" s="45" t="s">
        <v>274</v>
      </c>
      <c r="U60" s="45" t="s">
        <v>275</v>
      </c>
      <c r="V60" s="45"/>
      <c r="W60" s="53">
        <f t="shared" si="5"/>
        <v>3</v>
      </c>
      <c r="X60" s="53">
        <f t="shared" si="6"/>
        <v>0</v>
      </c>
      <c r="Y60" s="53">
        <f t="shared" si="7"/>
        <v>2</v>
      </c>
      <c r="Z60" s="53">
        <f t="shared" si="8"/>
        <v>0</v>
      </c>
      <c r="AA60" s="54">
        <f t="shared" si="9"/>
        <v>1.5</v>
      </c>
    </row>
    <row r="61" spans="1:27" ht="159.5" x14ac:dyDescent="0.35">
      <c r="A61" s="45" t="s">
        <v>148</v>
      </c>
      <c r="B61" s="14" t="s">
        <v>91</v>
      </c>
      <c r="C61" s="14" t="s">
        <v>131</v>
      </c>
      <c r="D61" s="14" t="s">
        <v>179</v>
      </c>
      <c r="E61" s="49" t="s">
        <v>13</v>
      </c>
      <c r="F61" s="49" t="s">
        <v>93</v>
      </c>
      <c r="G61" s="49" t="s">
        <v>94</v>
      </c>
      <c r="H61" s="14" t="s">
        <v>21</v>
      </c>
      <c r="I61" s="49" t="s">
        <v>95</v>
      </c>
      <c r="J61" s="49" t="s">
        <v>96</v>
      </c>
      <c r="K61" s="49" t="s">
        <v>92</v>
      </c>
      <c r="L61" s="49" t="s">
        <v>45</v>
      </c>
      <c r="M61" s="49" t="s">
        <v>28</v>
      </c>
      <c r="N61" s="14" t="s">
        <v>148</v>
      </c>
      <c r="O61" s="46" t="s">
        <v>515</v>
      </c>
      <c r="P61" s="45" t="s">
        <v>642</v>
      </c>
      <c r="Q61" s="14" t="s">
        <v>200</v>
      </c>
      <c r="R61" s="14" t="s">
        <v>153</v>
      </c>
      <c r="S61" s="46" t="s">
        <v>532</v>
      </c>
      <c r="T61" s="46" t="s">
        <v>187</v>
      </c>
      <c r="U61" s="45" t="s">
        <v>516</v>
      </c>
      <c r="W61" s="53">
        <f t="shared" si="5"/>
        <v>3</v>
      </c>
      <c r="X61" s="53">
        <f t="shared" si="6"/>
        <v>3</v>
      </c>
      <c r="Y61" s="53">
        <f t="shared" si="7"/>
        <v>3</v>
      </c>
      <c r="Z61" s="53">
        <f t="shared" si="8"/>
        <v>1</v>
      </c>
      <c r="AA61" s="54">
        <f t="shared" si="9"/>
        <v>2.6999999999999997</v>
      </c>
    </row>
    <row r="62" spans="1:27" ht="159.5" x14ac:dyDescent="0.35">
      <c r="A62" s="45" t="s">
        <v>148</v>
      </c>
      <c r="B62" s="45" t="s">
        <v>103</v>
      </c>
      <c r="C62" s="14" t="s">
        <v>131</v>
      </c>
      <c r="D62" s="14" t="s">
        <v>537</v>
      </c>
      <c r="E62" s="49" t="s">
        <v>14</v>
      </c>
      <c r="F62" s="49" t="s">
        <v>99</v>
      </c>
      <c r="G62" s="49" t="s">
        <v>100</v>
      </c>
      <c r="H62" s="14" t="s">
        <v>21</v>
      </c>
      <c r="I62" s="50" t="s">
        <v>101</v>
      </c>
      <c r="J62" s="50" t="s">
        <v>102</v>
      </c>
      <c r="K62" s="50" t="s">
        <v>97</v>
      </c>
      <c r="L62" s="49" t="s">
        <v>33</v>
      </c>
      <c r="M62" s="49" t="s">
        <v>98</v>
      </c>
      <c r="N62" s="14" t="s">
        <v>148</v>
      </c>
      <c r="O62" s="57" t="s">
        <v>520</v>
      </c>
      <c r="P62" s="14" t="s">
        <v>643</v>
      </c>
      <c r="Q62" s="14" t="s">
        <v>200</v>
      </c>
      <c r="R62" s="14" t="s">
        <v>159</v>
      </c>
      <c r="S62" s="14" t="s">
        <v>521</v>
      </c>
      <c r="T62" s="45" t="s">
        <v>184</v>
      </c>
      <c r="U62" s="45" t="s">
        <v>522</v>
      </c>
      <c r="V62" s="45"/>
      <c r="W62" s="53">
        <f t="shared" si="5"/>
        <v>2</v>
      </c>
      <c r="X62" s="53">
        <f t="shared" si="6"/>
        <v>3</v>
      </c>
      <c r="Y62" s="53">
        <f t="shared" si="7"/>
        <v>1</v>
      </c>
      <c r="Z62" s="53">
        <f t="shared" si="8"/>
        <v>1</v>
      </c>
      <c r="AA62" s="54">
        <f t="shared" si="9"/>
        <v>1.8</v>
      </c>
    </row>
    <row r="63" spans="1:27" ht="304.5" x14ac:dyDescent="0.35">
      <c r="A63" s="45" t="s">
        <v>148</v>
      </c>
      <c r="B63" s="45" t="s">
        <v>421</v>
      </c>
      <c r="C63" s="14" t="s">
        <v>131</v>
      </c>
      <c r="D63" s="14" t="s">
        <v>537</v>
      </c>
      <c r="E63" s="49" t="s">
        <v>13</v>
      </c>
      <c r="F63" s="49" t="s">
        <v>422</v>
      </c>
      <c r="G63" s="49" t="s">
        <v>423</v>
      </c>
      <c r="H63" s="14" t="s">
        <v>21</v>
      </c>
      <c r="I63" s="50" t="s">
        <v>424</v>
      </c>
      <c r="J63" s="51" t="s">
        <v>409</v>
      </c>
      <c r="K63" s="50" t="s">
        <v>404</v>
      </c>
      <c r="L63" s="49" t="s">
        <v>410</v>
      </c>
      <c r="M63" s="49" t="s">
        <v>425</v>
      </c>
      <c r="N63" s="45" t="s">
        <v>148</v>
      </c>
      <c r="O63" s="57" t="s">
        <v>520</v>
      </c>
      <c r="P63" s="45" t="s">
        <v>642</v>
      </c>
      <c r="Q63" s="45" t="s">
        <v>200</v>
      </c>
      <c r="R63" s="14" t="s">
        <v>159</v>
      </c>
      <c r="S63" s="14" t="s">
        <v>521</v>
      </c>
      <c r="T63" s="45" t="s">
        <v>398</v>
      </c>
      <c r="U63" s="45" t="s">
        <v>522</v>
      </c>
      <c r="V63" s="45" t="s">
        <v>523</v>
      </c>
      <c r="W63" s="53">
        <f t="shared" si="5"/>
        <v>3</v>
      </c>
      <c r="X63" s="53">
        <f t="shared" si="6"/>
        <v>3</v>
      </c>
      <c r="Y63" s="53">
        <f t="shared" si="7"/>
        <v>1</v>
      </c>
      <c r="Z63" s="53">
        <f t="shared" si="8"/>
        <v>1</v>
      </c>
      <c r="AA63" s="54">
        <f t="shared" si="9"/>
        <v>2.1</v>
      </c>
    </row>
    <row r="64" spans="1:27" ht="101.5" x14ac:dyDescent="0.35">
      <c r="A64" s="45" t="s">
        <v>148</v>
      </c>
      <c r="B64" s="45" t="s">
        <v>296</v>
      </c>
      <c r="C64" s="14" t="s">
        <v>131</v>
      </c>
      <c r="D64" s="14" t="s">
        <v>537</v>
      </c>
      <c r="E64" s="49" t="s">
        <v>14</v>
      </c>
      <c r="F64" s="49" t="s">
        <v>297</v>
      </c>
      <c r="G64" s="49" t="s">
        <v>298</v>
      </c>
      <c r="H64" s="14" t="s">
        <v>21</v>
      </c>
      <c r="I64" s="50" t="s">
        <v>299</v>
      </c>
      <c r="J64" s="51" t="s">
        <v>300</v>
      </c>
      <c r="K64" s="50" t="s">
        <v>138</v>
      </c>
      <c r="L64" s="49" t="s">
        <v>33</v>
      </c>
      <c r="M64" s="49" t="s">
        <v>38</v>
      </c>
      <c r="N64" s="45" t="s">
        <v>148</v>
      </c>
      <c r="O64" s="46" t="s">
        <v>547</v>
      </c>
      <c r="P64" s="45" t="s">
        <v>642</v>
      </c>
      <c r="Q64" s="45" t="s">
        <v>200</v>
      </c>
      <c r="R64" s="45" t="s">
        <v>159</v>
      </c>
      <c r="S64" s="14" t="s">
        <v>521</v>
      </c>
      <c r="T64" s="45" t="s">
        <v>187</v>
      </c>
      <c r="U64" s="45" t="s">
        <v>548</v>
      </c>
      <c r="V64" s="45"/>
      <c r="W64" s="53">
        <f t="shared" si="5"/>
        <v>3</v>
      </c>
      <c r="X64" s="53">
        <f t="shared" si="6"/>
        <v>3</v>
      </c>
      <c r="Y64" s="53">
        <f t="shared" si="7"/>
        <v>1</v>
      </c>
      <c r="Z64" s="53">
        <f t="shared" si="8"/>
        <v>1</v>
      </c>
      <c r="AA64" s="54">
        <f t="shared" si="9"/>
        <v>2.1</v>
      </c>
    </row>
    <row r="65" spans="11:27" x14ac:dyDescent="0.35">
      <c r="K65" s="50"/>
      <c r="N65" s="46"/>
      <c r="P65" s="45"/>
      <c r="Q65" s="45"/>
      <c r="R65" s="45"/>
      <c r="W65" s="53" t="b">
        <f t="shared" si="5"/>
        <v>0</v>
      </c>
      <c r="Y65" s="53" t="b">
        <f>IF(ISNUMBER(SEARCH("Low",R65)),1,IF(ISNUMBER(SEARCH("Medium",R65)),2,IF(ISNUMBER(SEARCH("High",R65)),3,IF(ISNUMBER(SEARCH("Unsure",R65)),0))))</f>
        <v>0</v>
      </c>
      <c r="Z65" s="53" t="b">
        <f t="shared" si="8"/>
        <v>0</v>
      </c>
      <c r="AA65" s="54">
        <f t="shared" si="9"/>
        <v>0</v>
      </c>
    </row>
    <row r="66" spans="11:27" x14ac:dyDescent="0.35">
      <c r="W66" s="53" t="b">
        <f t="shared" si="5"/>
        <v>0</v>
      </c>
      <c r="Y66" s="53" t="b">
        <f>IF(ISNUMBER(SEARCH("Low",R66)),1,IF(ISNUMBER(SEARCH("Medium",R66)),2,IF(ISNUMBER(SEARCH("High",R66)),3,IF(ISNUMBER(SEARCH("Unsure",R66)),0))))</f>
        <v>0</v>
      </c>
      <c r="Z66" s="53" t="b">
        <f t="shared" si="8"/>
        <v>0</v>
      </c>
      <c r="AA66" s="54">
        <f t="shared" ref="AA66:AA68" si="10">W66*(0.3)+X66*(0.25)+Y66*(0.3)+Z66*(0.15)</f>
        <v>0</v>
      </c>
    </row>
    <row r="67" spans="11:27" x14ac:dyDescent="0.35">
      <c r="W67" s="53" t="b">
        <f t="shared" si="5"/>
        <v>0</v>
      </c>
      <c r="Y67" s="53" t="b">
        <f>IF(ISNUMBER(SEARCH("Low",R67)),1,IF(ISNUMBER(SEARCH("Medium",R67)),2,IF(ISNUMBER(SEARCH("High",R67)),3,IF(ISNUMBER(SEARCH("Unsure",R67)),0))))</f>
        <v>0</v>
      </c>
      <c r="Z67" s="53" t="b">
        <f t="shared" si="8"/>
        <v>0</v>
      </c>
      <c r="AA67" s="54">
        <f t="shared" si="10"/>
        <v>0</v>
      </c>
    </row>
    <row r="68" spans="11:27" x14ac:dyDescent="0.35">
      <c r="W68" s="53" t="b">
        <f t="shared" si="5"/>
        <v>0</v>
      </c>
      <c r="Y68" s="53" t="b">
        <f>IF(ISNUMBER(SEARCH("Low",R68)),1,IF(ISNUMBER(SEARCH("Medium",R68)),2,IF(ISNUMBER(SEARCH("High",R68)),3,IF(ISNUMBER(SEARCH("Unsure",R68)),0))))</f>
        <v>0</v>
      </c>
      <c r="Z68" s="53" t="b">
        <f t="shared" si="8"/>
        <v>0</v>
      </c>
      <c r="AA68" s="54">
        <f t="shared" si="10"/>
        <v>0</v>
      </c>
    </row>
    <row r="69" spans="11:27" x14ac:dyDescent="0.35">
      <c r="W69" s="53" t="b">
        <f t="shared" si="5"/>
        <v>0</v>
      </c>
    </row>
    <row r="70" spans="11:27" x14ac:dyDescent="0.35">
      <c r="W70" s="53" t="b">
        <f t="shared" si="5"/>
        <v>0</v>
      </c>
    </row>
    <row r="81" spans="3:27" ht="15" customHeight="1" x14ac:dyDescent="0.35"/>
    <row r="85" spans="3:27" s="45" customFormat="1" x14ac:dyDescent="0.35">
      <c r="C85" s="14"/>
      <c r="D85" s="14"/>
      <c r="E85" s="14"/>
      <c r="H85" s="14"/>
      <c r="W85" s="55"/>
      <c r="X85" s="55"/>
      <c r="Y85" s="55"/>
      <c r="Z85" s="55"/>
      <c r="AA85" s="56"/>
    </row>
  </sheetData>
  <autoFilter ref="A1:AA85" xr:uid="{00000000-0009-0000-0000-000003000000}">
    <sortState xmlns:xlrd2="http://schemas.microsoft.com/office/spreadsheetml/2017/richdata2" ref="A2:AS85">
      <sortCondition ref="C1:C85"/>
    </sortState>
  </autoFilter>
  <conditionalFormatting sqref="AB62:XFD64 X62:AA62 X62:X64 Y63:AA68 W62:W70 A3:A34 B3:V9 W4:AA26 AB3:XFD34 A36:B60 W40:AA61 C43:V59 AB40:XFD60 AB1:XFD1 A2:XFD2 A81:XFD1048576">
    <cfRule type="expression" dxfId="18" priority="22">
      <formula>MOD(ROW(),2)=1</formula>
    </cfRule>
  </conditionalFormatting>
  <conditionalFormatting sqref="U41">
    <cfRule type="expression" dxfId="17" priority="15">
      <formula>MOD(ROW(),2)=1</formula>
    </cfRule>
  </conditionalFormatting>
  <conditionalFormatting sqref="B10:I10 B17 G40:H40 Q41:S41 L40:N41 L42:S42 Q40:V40 V41:V42 V60 K10:V10 C16:V17 B11:V15 B27:AA34 C60:T60 C42:J42 C41:H41 C40:E40 I35:J35 A62:C62 R63:V63 P40:P41 P14:P17 B18:V26 P25:P27 C36:XFD39 W3:AA3 E62:W62 A63:P63 X64 A64:V64">
    <cfRule type="expression" dxfId="16" priority="18">
      <formula>MOD(ROW(),2)=1</formula>
    </cfRule>
  </conditionalFormatting>
  <conditionalFormatting sqref="N65">
    <cfRule type="expression" dxfId="15" priority="14">
      <formula>MOD(ROW(),2)=1</formula>
    </cfRule>
  </conditionalFormatting>
  <conditionalFormatting sqref="R65">
    <cfRule type="expression" dxfId="14" priority="13">
      <formula>MOD(ROW(),2)=1</formula>
    </cfRule>
  </conditionalFormatting>
  <conditionalFormatting sqref="A71:P71 R71:AA71 A69:V70 A68:P68 R68:V68 W61:AA61 A40:O41 Q40:AA41 A62:C62 E62:AA62 W63:AA70 A63:V67 A4:AA34 AB3:XFD34 A42:AA60 AB40:XFD60 A72:AA76 AB62:XFD76 A77:XFD99 A2:XFD2">
    <cfRule type="expression" dxfId="13" priority="12">
      <formula>MOD(ROW(),2)=1</formula>
    </cfRule>
  </conditionalFormatting>
  <conditionalFormatting sqref="T42">
    <cfRule type="expression" dxfId="12" priority="11">
      <formula>MOD(ROW(),2)=1</formula>
    </cfRule>
  </conditionalFormatting>
  <conditionalFormatting sqref="I35:J35 P40:P41 A36:XFD39 A3:AA3">
    <cfRule type="expression" dxfId="11" priority="10">
      <formula>MOD(ROW(),2)=1</formula>
    </cfRule>
  </conditionalFormatting>
  <conditionalFormatting sqref="A1:AA1">
    <cfRule type="expression" dxfId="10" priority="17">
      <formula>MOD(ROW(),2)=0</formula>
    </cfRule>
  </conditionalFormatting>
  <conditionalFormatting sqref="U42">
    <cfRule type="expression" dxfId="9" priority="23">
      <formula>MOD(ROW(),2)=1</formula>
    </cfRule>
  </conditionalFormatting>
  <conditionalFormatting sqref="A35:H35 K35:XFD35">
    <cfRule type="expression" dxfId="8" priority="9">
      <formula>MOD(ROW(),2)=1</formula>
    </cfRule>
  </conditionalFormatting>
  <conditionalFormatting sqref="A35:H35 K35:XFD35">
    <cfRule type="expression" dxfId="7" priority="8">
      <formula>MOD(ROW(),2)=1</formula>
    </cfRule>
  </conditionalFormatting>
  <conditionalFormatting sqref="C1:C1048576">
    <cfRule type="containsText" dxfId="6" priority="2" operator="containsText" text="Safety">
      <formula>NOT(ISERROR(SEARCH("Safety",C1)))</formula>
    </cfRule>
    <cfRule type="containsText" dxfId="5" priority="3" operator="containsText" text="Population health and prevention">
      <formula>NOT(ISERROR(SEARCH("Population health and prevention",C1)))</formula>
    </cfRule>
    <cfRule type="containsText" dxfId="4" priority="4" operator="containsText" text="Patient and caregiver experience ">
      <formula>NOT(ISERROR(SEARCH("Patient and caregiver experience ",C1)))</formula>
    </cfRule>
    <cfRule type="containsText" dxfId="3" priority="5" operator="containsText" text="Clinical care">
      <formula>NOT(ISERROR(SEARCH("Clinical care",C1)))</formula>
    </cfRule>
    <cfRule type="containsText" dxfId="2" priority="6" operator="containsText" text="Care coordination">
      <formula>NOT(ISERROR(SEARCH("Care coordination",C1)))</formula>
    </cfRule>
    <cfRule type="containsText" dxfId="1" priority="7" operator="containsText" text="Access">
      <formula>NOT(ISERROR(SEARCH("Access",C1)))</formula>
    </cfRule>
  </conditionalFormatting>
  <conditionalFormatting sqref="A1:XFD1048576">
    <cfRule type="expression" dxfId="0" priority="1">
      <formula>$AA1&lt;1.741666667</formula>
    </cfRule>
  </conditionalFormatting>
  <dataValidations count="1">
    <dataValidation type="list" allowBlank="1" showInputMessage="1" showErrorMessage="1" sqref="A81:A1048576 C81:E1048576 H81:H1048576 P81:R1048576 L81:N1048576 K85:K1048576" xr:uid="{00000000-0002-0000-0300-000000000000}">
      <formula1>#REF!</formula1>
    </dataValidation>
  </dataValidations>
  <hyperlinks>
    <hyperlink ref="O56" r:id="rId1" xr:uid="{00000000-0004-0000-0300-000000000000}"/>
    <hyperlink ref="O57" r:id="rId2" xr:uid="{00000000-0004-0000-0300-000001000000}"/>
    <hyperlink ref="O4" r:id="rId3" xr:uid="{00000000-0004-0000-0300-000002000000}"/>
    <hyperlink ref="O40" r:id="rId4" xr:uid="{00000000-0004-0000-0300-000003000000}"/>
    <hyperlink ref="O51" r:id="rId5" xr:uid="{00000000-0004-0000-0300-000004000000}"/>
    <hyperlink ref="O45" r:id="rId6" xr:uid="{00000000-0004-0000-0300-000005000000}"/>
    <hyperlink ref="O2" r:id="rId7" xr:uid="{00000000-0004-0000-0300-000006000000}"/>
    <hyperlink ref="V32" r:id="rId8" xr:uid="{00000000-0004-0000-0300-000007000000}"/>
  </hyperlinks>
  <pageMargins left="0.7" right="0.7" top="0.75" bottom="0.75" header="0.3" footer="0.3"/>
  <pageSetup paperSize="17" scale="74" fitToWidth="3" fitToHeight="0" orientation="landscape" verticalDpi="4294967295" r:id="rId9"/>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300-000001000000}">
          <x14:formula1>
            <xm:f>Data!$M$3:$M$12</xm:f>
          </x14:formula1>
          <xm:sqref>D63:D72 D2:D60</xm:sqref>
        </x14:dataValidation>
        <x14:dataValidation type="list" allowBlank="1" showInputMessage="1" showErrorMessage="1" xr:uid="{00000000-0002-0000-0300-000002000000}">
          <x14:formula1>
            <xm:f>Data!$B$3:$B$8</xm:f>
          </x14:formula1>
          <xm:sqref>C62:C73 C2:C60</xm:sqref>
        </x14:dataValidation>
        <x14:dataValidation type="list" allowBlank="1" showInputMessage="1" showErrorMessage="1" xr:uid="{00000000-0002-0000-0300-000003000000}">
          <x14:formula1>
            <xm:f>Data!$C$3:$C$12</xm:f>
          </x14:formula1>
          <xm:sqref>E62:E69 E2:E60</xm:sqref>
        </x14:dataValidation>
        <x14:dataValidation type="list" allowBlank="1" showInputMessage="1" showErrorMessage="1" xr:uid="{00000000-0002-0000-0300-000004000000}">
          <x14:formula1>
            <xm:f>Data!$E$3:$E$4</xm:f>
          </x14:formula1>
          <xm:sqref>H62:H73 H2:H60</xm:sqref>
        </x14:dataValidation>
        <x14:dataValidation type="list" allowBlank="1" showInputMessage="1" showErrorMessage="1" xr:uid="{00000000-0002-0000-0300-000005000000}">
          <x14:formula1>
            <xm:f>Data!$A$3:$A$4</xm:f>
          </x14:formula1>
          <xm:sqref>A62:A70 A2:A60</xm:sqref>
        </x14:dataValidation>
        <x14:dataValidation type="list" allowBlank="1" showInputMessage="1" showErrorMessage="1" xr:uid="{00000000-0002-0000-0300-000006000000}">
          <x14:formula1>
            <xm:f>Data!$F$3:$F$9</xm:f>
          </x14:formula1>
          <xm:sqref>L62:L65 L2:L60</xm:sqref>
        </x14:dataValidation>
        <x14:dataValidation type="list" allowBlank="1" showInputMessage="1" showErrorMessage="1" xr:uid="{00000000-0002-0000-0300-000007000000}">
          <x14:formula1>
            <xm:f>Data!$G$3:$G$16</xm:f>
          </x14:formula1>
          <xm:sqref>M62:M65 M2:M60</xm:sqref>
        </x14:dataValidation>
        <x14:dataValidation type="list" allowBlank="1" showInputMessage="1" showErrorMessage="1" xr:uid="{00000000-0002-0000-0300-000008000000}">
          <x14:formula1>
            <xm:f>Data!$H$3:$H$5</xm:f>
          </x14:formula1>
          <xm:sqref>N62:N64 N2:N60</xm:sqref>
        </x14:dataValidation>
        <x14:dataValidation type="list" allowBlank="1" showInputMessage="1" showErrorMessage="1" xr:uid="{00000000-0002-0000-0300-000009000000}">
          <x14:formula1>
            <xm:f>Data!$I$3:$I$6</xm:f>
          </x14:formula1>
          <xm:sqref>P62:P71 P2:P60</xm:sqref>
        </x14:dataValidation>
        <x14:dataValidation type="list" allowBlank="1" showInputMessage="1" showErrorMessage="1" xr:uid="{00000000-0002-0000-0300-00000A000000}">
          <x14:formula1>
            <xm:f>Data!$J$3:$J$6</xm:f>
          </x14:formula1>
          <xm:sqref>Q62:Q68 Q2:Q60</xm:sqref>
        </x14:dataValidation>
        <x14:dataValidation type="list" allowBlank="1" showInputMessage="1" showErrorMessage="1" xr:uid="{00000000-0002-0000-0300-00000B000000}">
          <x14:formula1>
            <xm:f>Data!$K$3:$K$6</xm:f>
          </x14:formula1>
          <xm:sqref>R62:R64 R2:R60</xm:sqref>
        </x14:dataValidation>
        <x14:dataValidation type="list" allowBlank="1" showInputMessage="1" showErrorMessage="1" xr:uid="{00000000-0002-0000-0300-00000C000000}">
          <x14:formula1>
            <xm:f>Data!$D$3:$D$13</xm:f>
          </x14:formula1>
          <xm:sqref>K2:K84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0AF7BE-EE3B-4189-8F9E-3F82E27B25AD}">
  <ds:schemaRefs>
    <ds:schemaRef ds:uri="http://schemas.microsoft.com/sharepoint/v3/contenttype/forms"/>
  </ds:schemaRefs>
</ds:datastoreItem>
</file>

<file path=customXml/itemProps2.xml><?xml version="1.0" encoding="utf-8"?>
<ds:datastoreItem xmlns:ds="http://schemas.openxmlformats.org/officeDocument/2006/customXml" ds:itemID="{8CD457AD-DFEE-452C-B550-2291B080C975}">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53ae6ff5-5cd6-450f-8374-44744d73ee2b"/>
    <ds:schemaRef ds:uri="8aae1ca9-fdbd-4e1c-8897-70dfbe687bd0"/>
    <ds:schemaRef ds:uri="http://www.w3.org/XML/1998/namespace"/>
  </ds:schemaRefs>
</ds:datastoreItem>
</file>

<file path=customXml/itemProps3.xml><?xml version="1.0" encoding="utf-8"?>
<ds:datastoreItem xmlns:ds="http://schemas.openxmlformats.org/officeDocument/2006/customXml" ds:itemID="{E5A833B6-93B2-4331-9CDB-57C82F489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Descriptions</vt:lpstr>
      <vt:lpstr>Data</vt:lpstr>
      <vt:lpstr>Collection</vt:lpstr>
    </vt:vector>
  </TitlesOfParts>
  <Company>National Quality Forum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Tara Murphy</dc:creator>
  <cp:lastModifiedBy>Mawuse Matias</cp:lastModifiedBy>
  <cp:lastPrinted>2017-02-15T17:34:55Z</cp:lastPrinted>
  <dcterms:created xsi:type="dcterms:W3CDTF">2016-10-14T18:12:27Z</dcterms:created>
  <dcterms:modified xsi:type="dcterms:W3CDTF">2020-04-15T20:10:20Z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ies>
</file>