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showInkAnnotation="0" codeName="ThisWorkbook"/>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MAP/MAP Guides/Medicaid Innovation Accelerator Project/"/>
    </mc:Choice>
  </mc:AlternateContent>
  <xr:revisionPtr revIDLastSave="0" documentId="8_{C265A047-5224-4176-9750-A18B1F07B267}" xr6:coauthVersionLast="45" xr6:coauthVersionMax="45" xr10:uidLastSave="{00000000-0000-0000-0000-000000000000}"/>
  <bookViews>
    <workbookView xWindow="0" yWindow="0" windowWidth="19200" windowHeight="10200" activeTab="3" xr2:uid="{00000000-000D-0000-FFFF-FFFF00000000}"/>
  </bookViews>
  <sheets>
    <sheet name="Overview" sheetId="4" r:id="rId1"/>
    <sheet name="Descriptions" sheetId="3" r:id="rId2"/>
    <sheet name="Data" sheetId="2" r:id="rId3"/>
    <sheet name="Collection" sheetId="1" r:id="rId4"/>
  </sheets>
  <externalReferences>
    <externalReference r:id="rId5"/>
  </externalReferences>
  <definedNames>
    <definedName name="_xlnm._FilterDatabase" localSheetId="3" hidden="1">Collection!$A$1:$AA$241</definedName>
    <definedName name="Program">'[1]Data Validation'!$B$1:$E$1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8" i="1" l="1"/>
  <c r="X58" i="1"/>
  <c r="Y58" i="1"/>
  <c r="Z58" i="1"/>
  <c r="AA58" i="1" l="1"/>
  <c r="Z2" i="1"/>
  <c r="W44" i="1" l="1"/>
  <c r="X44" i="1"/>
  <c r="Y44" i="1"/>
  <c r="Z44" i="1"/>
  <c r="W18" i="1"/>
  <c r="X18" i="1"/>
  <c r="Y18" i="1"/>
  <c r="Z18" i="1"/>
  <c r="W59" i="1"/>
  <c r="X59" i="1"/>
  <c r="Y59" i="1"/>
  <c r="Z59" i="1"/>
  <c r="W55" i="1"/>
  <c r="X55" i="1"/>
  <c r="Y55" i="1"/>
  <c r="Z55" i="1"/>
  <c r="W56" i="1"/>
  <c r="X56" i="1"/>
  <c r="Y56" i="1"/>
  <c r="Z56" i="1"/>
  <c r="W4" i="1"/>
  <c r="X4" i="1"/>
  <c r="Y4" i="1"/>
  <c r="Z4" i="1"/>
  <c r="W14" i="1"/>
  <c r="X14" i="1"/>
  <c r="Y14" i="1"/>
  <c r="Z14" i="1"/>
  <c r="W15" i="1"/>
  <c r="X15" i="1"/>
  <c r="Y15" i="1"/>
  <c r="Z15" i="1"/>
  <c r="W19" i="1"/>
  <c r="X19" i="1"/>
  <c r="Y19" i="1"/>
  <c r="Z19" i="1"/>
  <c r="W20" i="1"/>
  <c r="X20" i="1"/>
  <c r="Y20" i="1"/>
  <c r="Z20" i="1"/>
  <c r="W24" i="1"/>
  <c r="X24" i="1"/>
  <c r="Y24" i="1"/>
  <c r="Z24" i="1"/>
  <c r="W60" i="1"/>
  <c r="X60" i="1"/>
  <c r="Y60" i="1"/>
  <c r="Z60" i="1"/>
  <c r="W61" i="1"/>
  <c r="X61" i="1"/>
  <c r="Y61" i="1"/>
  <c r="Z61" i="1"/>
  <c r="W62" i="1"/>
  <c r="X62" i="1"/>
  <c r="Y62" i="1"/>
  <c r="Z62" i="1"/>
  <c r="W13" i="1"/>
  <c r="X13" i="1"/>
  <c r="Y13" i="1"/>
  <c r="Z13" i="1"/>
  <c r="AA59" i="1" l="1"/>
  <c r="AA24" i="1"/>
  <c r="AA62" i="1"/>
  <c r="AA44" i="1"/>
  <c r="AA61" i="1"/>
  <c r="AA20" i="1"/>
  <c r="AA15" i="1"/>
  <c r="AA14" i="1"/>
  <c r="AA4" i="1"/>
  <c r="AA55" i="1"/>
  <c r="AA13" i="1"/>
  <c r="AA60" i="1"/>
  <c r="AA19" i="1"/>
  <c r="AA56" i="1"/>
  <c r="AA18" i="1"/>
  <c r="W42" i="1" l="1"/>
  <c r="X42" i="1"/>
  <c r="Y42" i="1"/>
  <c r="Z42" i="1"/>
  <c r="W47" i="1"/>
  <c r="X47" i="1"/>
  <c r="Y47" i="1"/>
  <c r="Z47" i="1"/>
  <c r="W25" i="1"/>
  <c r="X25" i="1"/>
  <c r="Y25" i="1"/>
  <c r="Z25" i="1"/>
  <c r="W45" i="1"/>
  <c r="X45" i="1"/>
  <c r="Y45" i="1"/>
  <c r="Z45" i="1"/>
  <c r="W48" i="1"/>
  <c r="X48" i="1"/>
  <c r="Y48" i="1"/>
  <c r="Z48" i="1"/>
  <c r="W67" i="1"/>
  <c r="X67" i="1"/>
  <c r="Y67" i="1"/>
  <c r="Z67" i="1"/>
  <c r="W51" i="1"/>
  <c r="X51" i="1"/>
  <c r="Y51" i="1"/>
  <c r="Z51" i="1"/>
  <c r="W52" i="1"/>
  <c r="X52" i="1"/>
  <c r="Y52" i="1"/>
  <c r="Z52" i="1"/>
  <c r="W53" i="1"/>
  <c r="X53" i="1"/>
  <c r="Y53" i="1"/>
  <c r="Z53" i="1"/>
  <c r="W54" i="1"/>
  <c r="X54" i="1"/>
  <c r="Y54" i="1"/>
  <c r="Z54" i="1"/>
  <c r="W63" i="1"/>
  <c r="X63" i="1"/>
  <c r="Y63" i="1"/>
  <c r="Z63" i="1"/>
  <c r="W49" i="1"/>
  <c r="X49" i="1"/>
  <c r="Y49" i="1"/>
  <c r="Z49" i="1"/>
  <c r="W50" i="1"/>
  <c r="X50" i="1"/>
  <c r="Y50" i="1"/>
  <c r="Z50" i="1"/>
  <c r="W57" i="1"/>
  <c r="X57" i="1"/>
  <c r="Y57" i="1"/>
  <c r="Z57" i="1"/>
  <c r="W43" i="1"/>
  <c r="X43" i="1"/>
  <c r="Y43" i="1"/>
  <c r="Z43" i="1"/>
  <c r="AA49" i="1" l="1"/>
  <c r="AA57" i="1"/>
  <c r="AA50" i="1"/>
  <c r="AA54" i="1"/>
  <c r="AA67" i="1"/>
  <c r="AA43" i="1"/>
  <c r="AA53" i="1"/>
  <c r="AA51" i="1"/>
  <c r="AA48" i="1"/>
  <c r="AA45" i="1"/>
  <c r="AA47" i="1"/>
  <c r="AA42" i="1"/>
  <c r="AA52" i="1"/>
  <c r="AA25" i="1"/>
  <c r="AA63" i="1"/>
  <c r="Z46" i="1"/>
  <c r="Y46" i="1"/>
  <c r="X46" i="1"/>
  <c r="W46" i="1"/>
  <c r="Z39" i="1"/>
  <c r="Y39" i="1"/>
  <c r="X39" i="1"/>
  <c r="W39" i="1"/>
  <c r="Z38" i="1"/>
  <c r="Y38" i="1"/>
  <c r="X38" i="1"/>
  <c r="W38" i="1"/>
  <c r="Z37" i="1"/>
  <c r="Y37" i="1"/>
  <c r="X37" i="1"/>
  <c r="W37" i="1"/>
  <c r="Z36" i="1"/>
  <c r="Y36" i="1"/>
  <c r="X36" i="1"/>
  <c r="W36" i="1"/>
  <c r="Z35" i="1"/>
  <c r="Y35" i="1"/>
  <c r="X35" i="1"/>
  <c r="W35" i="1"/>
  <c r="Z34" i="1"/>
  <c r="Y34" i="1"/>
  <c r="X34" i="1"/>
  <c r="W34" i="1"/>
  <c r="Z33" i="1"/>
  <c r="Y33" i="1"/>
  <c r="X33" i="1"/>
  <c r="W33" i="1"/>
  <c r="Z32" i="1"/>
  <c r="Y32" i="1"/>
  <c r="X32" i="1"/>
  <c r="W32" i="1"/>
  <c r="Z31" i="1"/>
  <c r="Y31" i="1"/>
  <c r="X31" i="1"/>
  <c r="W31" i="1"/>
  <c r="AA33" i="1" l="1"/>
  <c r="AA34" i="1"/>
  <c r="AA35" i="1"/>
  <c r="AA36" i="1"/>
  <c r="AA37" i="1"/>
  <c r="AA38" i="1"/>
  <c r="AA39" i="1"/>
  <c r="AA46" i="1"/>
  <c r="AA32" i="1"/>
  <c r="AA31" i="1"/>
  <c r="W29" i="1"/>
  <c r="X29" i="1"/>
  <c r="Y29" i="1"/>
  <c r="Z29" i="1"/>
  <c r="W30" i="1"/>
  <c r="X30" i="1"/>
  <c r="Y30" i="1"/>
  <c r="Z30" i="1"/>
  <c r="W28" i="1"/>
  <c r="AA30" i="1" l="1"/>
  <c r="AA29" i="1"/>
  <c r="X2" i="1"/>
  <c r="Y2" i="1"/>
  <c r="X11" i="1"/>
  <c r="Y11" i="1"/>
  <c r="Z11" i="1"/>
  <c r="X7" i="1"/>
  <c r="Y7" i="1"/>
  <c r="Z7" i="1"/>
  <c r="X12" i="1"/>
  <c r="Y12" i="1"/>
  <c r="Z12" i="1"/>
  <c r="X8" i="1"/>
  <c r="Y8" i="1"/>
  <c r="Z8" i="1"/>
  <c r="X5" i="1"/>
  <c r="Y5" i="1"/>
  <c r="Z5" i="1"/>
  <c r="X17" i="1"/>
  <c r="Y17" i="1"/>
  <c r="Z17" i="1"/>
  <c r="X64" i="1"/>
  <c r="Y64" i="1"/>
  <c r="Z64" i="1"/>
  <c r="X6" i="1"/>
  <c r="Y6" i="1"/>
  <c r="Z6" i="1"/>
  <c r="X9" i="1"/>
  <c r="Y9" i="1"/>
  <c r="Z9" i="1"/>
  <c r="X10" i="1"/>
  <c r="Y10" i="1"/>
  <c r="Z10" i="1"/>
  <c r="X21" i="1"/>
  <c r="Y21" i="1"/>
  <c r="Z21" i="1"/>
  <c r="X65" i="1"/>
  <c r="Y65" i="1"/>
  <c r="Z65" i="1"/>
  <c r="X16" i="1"/>
  <c r="Y16" i="1"/>
  <c r="Z16" i="1"/>
  <c r="X22" i="1"/>
  <c r="Y22" i="1"/>
  <c r="Z22" i="1"/>
  <c r="X23" i="1"/>
  <c r="Y23" i="1"/>
  <c r="Z23" i="1"/>
  <c r="X40" i="1"/>
  <c r="Y40" i="1"/>
  <c r="Z40" i="1"/>
  <c r="X41" i="1"/>
  <c r="Y41" i="1"/>
  <c r="Z41" i="1"/>
  <c r="X26" i="1"/>
  <c r="Y26" i="1"/>
  <c r="Z26" i="1"/>
  <c r="X27" i="1"/>
  <c r="Y27" i="1"/>
  <c r="Z27" i="1"/>
  <c r="X66" i="1"/>
  <c r="Y66" i="1"/>
  <c r="Z66" i="1"/>
  <c r="X28" i="1"/>
  <c r="Y28" i="1"/>
  <c r="Z28" i="1"/>
  <c r="W5" i="1"/>
  <c r="W17" i="1"/>
  <c r="W64" i="1"/>
  <c r="W6" i="1"/>
  <c r="W9" i="1"/>
  <c r="W10" i="1"/>
  <c r="W21" i="1"/>
  <c r="W65" i="1"/>
  <c r="W16" i="1"/>
  <c r="W22" i="1"/>
  <c r="W23" i="1"/>
  <c r="W40" i="1"/>
  <c r="W41" i="1"/>
  <c r="W26" i="1"/>
  <c r="W27" i="1"/>
  <c r="W66" i="1"/>
  <c r="W2" i="1"/>
  <c r="W11" i="1"/>
  <c r="W7" i="1"/>
  <c r="W12" i="1"/>
  <c r="W8" i="1"/>
  <c r="Z3" i="1"/>
  <c r="Y3" i="1"/>
  <c r="X3" i="1"/>
  <c r="W3" i="1"/>
  <c r="AA21" i="1" l="1"/>
  <c r="AA65" i="1"/>
  <c r="AA8" i="1"/>
  <c r="AA3" i="1"/>
  <c r="AA2" i="1"/>
  <c r="AA12" i="1"/>
  <c r="AA22" i="1"/>
  <c r="AA9" i="1"/>
  <c r="AA64" i="1"/>
  <c r="AA5" i="1"/>
  <c r="AA27" i="1"/>
  <c r="AA23" i="1"/>
  <c r="AA6" i="1"/>
  <c r="AA17" i="1"/>
  <c r="AA7" i="1"/>
  <c r="AA16" i="1"/>
  <c r="AA10" i="1"/>
  <c r="AA11" i="1"/>
  <c r="AA66" i="1"/>
  <c r="AA26" i="1"/>
  <c r="AA41" i="1"/>
  <c r="AA28" i="1"/>
  <c r="AA40" i="1"/>
</calcChain>
</file>

<file path=xl/sharedStrings.xml><?xml version="1.0" encoding="utf-8"?>
<sst xmlns="http://schemas.openxmlformats.org/spreadsheetml/2006/main" count="1486" uniqueCount="571">
  <si>
    <t>Title</t>
  </si>
  <si>
    <t>Description</t>
  </si>
  <si>
    <t>Numerator</t>
  </si>
  <si>
    <t>Denominator</t>
  </si>
  <si>
    <t>Measure type</t>
  </si>
  <si>
    <t xml:space="preserve">Data source </t>
  </si>
  <si>
    <t>Level of Analysis</t>
  </si>
  <si>
    <t>Care Setting</t>
  </si>
  <si>
    <t>Feasibility</t>
  </si>
  <si>
    <t>Usability</t>
  </si>
  <si>
    <t>Structure</t>
  </si>
  <si>
    <t>Process</t>
  </si>
  <si>
    <t>Outcome</t>
  </si>
  <si>
    <t>Intermediate Outcome</t>
  </si>
  <si>
    <t>Patient Reported Outcome</t>
  </si>
  <si>
    <t>Data Source</t>
  </si>
  <si>
    <t>Stage</t>
  </si>
  <si>
    <t>Measure Concept</t>
  </si>
  <si>
    <t>Measure</t>
  </si>
  <si>
    <t>Pharmacy</t>
  </si>
  <si>
    <t>Registry</t>
  </si>
  <si>
    <t>Other</t>
  </si>
  <si>
    <t>EHR Hybrid</t>
  </si>
  <si>
    <t>EHR (Only)</t>
  </si>
  <si>
    <t xml:space="preserve">Emergency Department </t>
  </si>
  <si>
    <t>Clinician: Individual</t>
  </si>
  <si>
    <t>Clinician: Group/Practice</t>
  </si>
  <si>
    <t>Facility</t>
  </si>
  <si>
    <t>Health Plan</t>
  </si>
  <si>
    <t>Nursing Home/SNF</t>
  </si>
  <si>
    <t xml:space="preserve">Inpatient Rehabilitation Center </t>
  </si>
  <si>
    <t>Behavioral Health: Inpatient</t>
  </si>
  <si>
    <t>Behavioral Health: Outpatient</t>
  </si>
  <si>
    <t>Long Term Acute Care</t>
  </si>
  <si>
    <t>Outpatient Rehabilitation</t>
  </si>
  <si>
    <t>NQF Endorsed?</t>
  </si>
  <si>
    <t>Yes/No</t>
  </si>
  <si>
    <t>Scientific Acceptibility</t>
  </si>
  <si>
    <t>Yes</t>
  </si>
  <si>
    <t>High-Use in federal program for accountability/PI</t>
  </si>
  <si>
    <t>No</t>
  </si>
  <si>
    <t>Medium- Any evidence of R/V testing OR testing in Medicaid project is underway</t>
  </si>
  <si>
    <t>Unsure</t>
  </si>
  <si>
    <t xml:space="preserve">Low- PRO-PM </t>
  </si>
  <si>
    <t>Low- No evidence of testing</t>
  </si>
  <si>
    <t>Low- No indication of use in field or any programs</t>
  </si>
  <si>
    <t>Maybe/Unsure-operationalizable/implementable</t>
  </si>
  <si>
    <t>Access</t>
  </si>
  <si>
    <t>Measure is NQF Endorsed</t>
  </si>
  <si>
    <t>Evidence</t>
  </si>
  <si>
    <t>Feasibility/Data Source</t>
  </si>
  <si>
    <t>Consistent with body of evidence
-For outcome measures
-For process and structural measures:</t>
  </si>
  <si>
    <t xml:space="preserve"> A rationale should be articulated for how the outcome is influenced by healthcare processes or structures. 
The process or structure measure has a strong scientific evidence base to demonstrate that when implemented can lead to the desired outcome(s) and/or the measure is aligned with current practice guidelines.  </t>
  </si>
  <si>
    <t>Field</t>
  </si>
  <si>
    <r>
      <rPr>
        <sz val="11"/>
        <color theme="1"/>
        <rFont val="Calibri"/>
        <family val="2"/>
        <scheme val="minor"/>
      </rPr>
      <t xml:space="preserve">Measure is constructed from the following data sources
1. Administrative and Claims/registry data (pharmacy, laboratory)
2. Paper record/medical record review (pharmacy, laboratory)
3. Electronic Health records (EHR) 
4. PRO-PM (Patient Reported Outcome –Performance Measure)
The ratings reflect the degree to which the measure fits each criterion (High, Medicaid, Low).  Unsure indicates that there was insufficient information to categorize the measure. </t>
    </r>
    <r>
      <rPr>
        <b/>
        <sz val="11"/>
        <color theme="1"/>
        <rFont val="Calibri"/>
        <family val="2"/>
        <scheme val="minor"/>
      </rPr>
      <t xml:space="preserve">
</t>
    </r>
  </si>
  <si>
    <t xml:space="preserve">Measure is reliable and valid </t>
  </si>
  <si>
    <t xml:space="preserve"> The measure is NQF-endorsed 
Formerly NQF endorsed
Evidence of R/V testing with good results in Medicaid population 
Any evidence of R/V testing with good results 
Testing in Medicaid population in process
 No evidence of R/V testing Measure testing has demonstrated reliability and validity for the level of analysis, program, and/or setting(s) for which it is being considered.</t>
  </si>
  <si>
    <t xml:space="preserve">If a measure is in current use, no unreasonable implementation issues have been identified.  </t>
  </si>
  <si>
    <t>Does measure provide useful information for quality monitoring and improvement without evidence of any negative unintended consequences (e.g., reduced lengths of stay, overuse or inappropriate use of care or treatment, limiting access to care).</t>
  </si>
  <si>
    <t>Used in Related Programs</t>
  </si>
  <si>
    <t>Is the measure used in another program such as Medicaid Adult Core set
The may help with alignment/harmonization and give the measure higher marks</t>
  </si>
  <si>
    <t>What to look for</t>
  </si>
  <si>
    <t>Measure number/ identifier</t>
  </si>
  <si>
    <t>Evidence Link/ Description</t>
  </si>
  <si>
    <t>Measure Steward/ Developer</t>
  </si>
  <si>
    <t>Program Level</t>
  </si>
  <si>
    <t>State</t>
  </si>
  <si>
    <t>Health Plans</t>
  </si>
  <si>
    <t>Administrative</t>
  </si>
  <si>
    <t>Claims</t>
  </si>
  <si>
    <t>PRO-PM</t>
  </si>
  <si>
    <t>Survey</t>
  </si>
  <si>
    <t>Hospital</t>
  </si>
  <si>
    <t>Clinician Office/ Clinic /Physician Practice</t>
  </si>
  <si>
    <t>Key Words</t>
  </si>
  <si>
    <t>High-Currently or formerly NQF endorsed OR evidence of R/V testing in the Medicaid population</t>
  </si>
  <si>
    <t>Medium- Use by state/local/health plan for accountability/PI. Intended use in federal or state medicaid recipients</t>
  </si>
  <si>
    <t>Hybrid</t>
  </si>
  <si>
    <t xml:space="preserve">Composite </t>
  </si>
  <si>
    <t>Ratings Values</t>
  </si>
  <si>
    <r>
      <rPr>
        <b/>
        <sz val="11"/>
        <color theme="1"/>
        <rFont val="Calibri"/>
        <family val="2"/>
        <scheme val="minor"/>
      </rPr>
      <t xml:space="preserve">Yes/No/Unsure
Yes - </t>
    </r>
    <r>
      <rPr>
        <sz val="11"/>
        <color theme="1"/>
        <rFont val="Calibri"/>
        <family val="2"/>
        <scheme val="minor"/>
      </rPr>
      <t>The measure is currently NQF-endorsed without exception to the evidence sub-criterion</t>
    </r>
  </si>
  <si>
    <t xml:space="preserve">Yes/No/Unsure </t>
  </si>
  <si>
    <t>Assessment</t>
  </si>
  <si>
    <t>Data or information resulting from studies and analyses of the data elements and/or scores for a measure as specified, unpublished or published.</t>
  </si>
  <si>
    <t>This criterion checks that users of a measure—employers, patients, providers, hospitals, and health plans—will be able to understand the measure’s results and find them useful for quality improvement and decision-making. It asks if the measure is strong enough to be used for various types of measurement programs, including public reporting, whether it leads to actual improvement for patients, and whether the benefits of the measure outweigh any potential harms.</t>
  </si>
  <si>
    <t xml:space="preserve">The measure can be feasibly constructed for Medicaid beneficiaries using available data sources. 
Clinical data elements are generated and used during care delivery. 
Data elements available in EHR Feasibility to collect data in the </t>
  </si>
  <si>
    <t>Scientific Acceptability</t>
  </si>
  <si>
    <t>Feasibility and Data Source</t>
  </si>
  <si>
    <t>Field Definition</t>
  </si>
  <si>
    <t xml:space="preserve">Importance to Measure </t>
  </si>
  <si>
    <t>This principle asks if there is evidence that measuring this topic will improve healthcare quality. The goal of this principle is to keep the focus on the most important areas for quality improvement.  There must also be scientific evidence to support the topic being measured and a significant opportunity to improve achievement.</t>
  </si>
  <si>
    <t>Population health and prevention</t>
  </si>
  <si>
    <t>Clinical care</t>
  </si>
  <si>
    <t xml:space="preserve">Safety </t>
  </si>
  <si>
    <t>Care coordination</t>
  </si>
  <si>
    <t xml:space="preserve">Patient and caregiver experience </t>
  </si>
  <si>
    <t>Key words</t>
  </si>
  <si>
    <t>Yes/No/Unsure</t>
  </si>
  <si>
    <t>Beneficiary measure of care coordination</t>
  </si>
  <si>
    <t xml:space="preserve">Use in Related Programs </t>
  </si>
  <si>
    <t>Notes</t>
  </si>
  <si>
    <t>CMS Domain</t>
  </si>
  <si>
    <t>Measure Source</t>
  </si>
  <si>
    <t>Evidence and Gaps</t>
  </si>
  <si>
    <t xml:space="preserve">Person-centered system and planning </t>
  </si>
  <si>
    <t>Sufficient, accessible, and appropriate services  </t>
  </si>
  <si>
    <t xml:space="preserve">Care Coordination and service coordination for CB-LTSS </t>
  </si>
  <si>
    <t xml:space="preserve">Community Inclusion </t>
  </si>
  <si>
    <t xml:space="preserve">HCBS EOC survey </t>
  </si>
  <si>
    <t xml:space="preserve">Self-direction of services </t>
  </si>
  <si>
    <t xml:space="preserve">Rebalancing or transitioning from institution to community </t>
  </si>
  <si>
    <t xml:space="preserve">Meaningful activity in the community </t>
  </si>
  <si>
    <t>Quality of life</t>
  </si>
  <si>
    <t>3-Item Care Transition Measure (CTM-3)</t>
  </si>
  <si>
    <t>The CTM-3 is a hospital level measure of performance that reports the average patient reported quality of preparation for self-care response among adult patients discharged from general acute care hospitals within the past 30 days.</t>
  </si>
  <si>
    <t>The numerator is the hospital level sum of CTM-3 scores for all eligible sampled patients.</t>
  </si>
  <si>
    <t>The denominator includes the number of eligble sampled adult patients discharged from a general acute care hospital.</t>
  </si>
  <si>
    <t>Hospital Compare, Hospital Inpatient Quality Reporting, Hospital Value-Based Purchasing</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</si>
  <si>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</si>
  <si>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Hospital Compare, Inpatient Psychiatric Facility Quality Reporting</t>
  </si>
  <si>
    <t>All patients, regardless of age, discharged from an inpatient facility (eg, hospital inpatient or observation, skilled nursing facility, or rehabilitation facility) to home/self care or any other site of care.</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</si>
  <si>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</si>
  <si>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Transition Record with Specified Elements Received by Discharged Patients (Discharges from an Inpatient Facility to Home/Self Care or Any Other Site of Care)</t>
  </si>
  <si>
    <t>Facility, Integrated Delivery System</t>
  </si>
  <si>
    <t>Inpatient Rehabilitation Center , Nursing Home/SNF, Other</t>
  </si>
  <si>
    <t>Claims, Paper Records, Other</t>
  </si>
  <si>
    <t>PCPI</t>
  </si>
  <si>
    <t>University of Colorado Denver Anschutz Medical</t>
  </si>
  <si>
    <t>CMS</t>
  </si>
  <si>
    <t>The measure’s denominator is the number of survey respondents. The target populations for the surveys are patients who have had at least one visit to the selected provider in the target 12-month time frame. This time frame is also known as the look back period. The sampling frame is a person-level list and not a visit-level list.</t>
  </si>
  <si>
    <t>We recommend that CG-CAHPS Survey items and composites be calculated using a top-box scoring method. The top box score refers to the percentage of patients whose responses indicated that they “always” received the desired care or service for a given measure.</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</si>
  <si>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t>
  </si>
  <si>
    <t>Other, Clinician Office/ Clinic /Physician Practice</t>
  </si>
  <si>
    <t>Clinician: Individual, Clinician: Group/Practice</t>
  </si>
  <si>
    <t>Agency for Healthcare Research and Quality</t>
  </si>
  <si>
    <t>PFCC Report Phase 1</t>
  </si>
  <si>
    <t>We recommend that CAHPS Health Plan Survey items and composites be calculated using a top-box scoring method. The top-box score refers to the percentage of patients whose responses indicated that they “always” received the desired care or service for a given measure.
The top box numerator for each of the four Overall Ratings items is the number of respondents who answered 9 or 10 for the item; with a 10 indicating the “Best possible.”</t>
  </si>
  <si>
    <t>The measure’s denominator is the number of survey respondents who answered the question. The target population for the survey includes all individuals who have been enrolled in a health plan for at least 6 (Medicaid) or 12 (Commercial) months with no more than one 30-day break in enrollment. Denominators will vary by item and composite.</t>
  </si>
  <si>
    <t>PFCC Report Phase 2015-2016</t>
  </si>
  <si>
    <t>Survey, PRO-PM</t>
  </si>
  <si>
    <t>Centers for Medicare and Medicaid Services</t>
  </si>
  <si>
    <t>CAHPS® Home and Community Based Services (HCBS) Measures</t>
  </si>
  <si>
    <t xml:space="preserve">The CAHPS Home- and Community-Based Services Survey Measures are created using top-box scoring. This refers to the percentage of respondents that give the most positive response. Details regarding the definition of the most positive response are noted below. HCBS service experience is measured in the following areas. </t>
  </si>
  <si>
    <t xml:space="preserve">The denominator for all measures is the number of survey respondents. Individuals eligible for the CAHPS Home- and Community-Based Services Survey Measures include Medicaid beneficiaries who are at least 18 years of age in the sample period, and have received HCBS services for 3 months or longer and their proxies. Eligibility is further determined using three cognitive screening items, administered during the interview:  Q1. Does someone come into your home to help you? (Yes, No)  Q2. How do they help you?  Q3. What do you call them?  Individuals who are unable to answer these cognitive screening items are excluded. Some measures also have topic-specific screening items as well. </t>
  </si>
  <si>
    <t>The developer reiterated that the measures are still voluntary and that states could decide how to use it or report on it.  Round 1 data were not reported publically, but were given to the states in individual reports, and the states wanted to keep the results internal.</t>
  </si>
  <si>
    <t>Consumer Assessment of Healthcare Providers and Systems (CAHPS) Health Plan Survey, Version 5.0 (Medicaid and Commercial)  CAHPS Health Plan Survey v 4.0 - Adult questionnaire</t>
  </si>
  <si>
    <t>tool is currently mandatory for ACO participation and is being used for the physician quality reporting system.
As of 12/2015: Medicare Shared Savings Program;#Physician Compare; Physician Feedback; Physician Quality Reporting System (PQRS); Value-Based Payment Modifier</t>
  </si>
  <si>
    <t>NQF Care Coordination 2012 project</t>
  </si>
  <si>
    <t>NQF Care Coordination 2016-2017 project</t>
  </si>
  <si>
    <t xml:space="preserve"> Percentage of Short-Stay Residents who were Successfully Discharged to the Community</t>
  </si>
  <si>
    <t xml:space="preserve">The short-stay successful community discharge measure determines the percentage of all new admissions to a nursing home from a hospital where the resident was discharged to the community within 100 calendar days of entry and for 30 subsequent days, they did not die, were not admitted to a hospital for an unplanned inpatient stay, and were not readmitted to a nursing home. Note that lower values of the shortstay successful community discharge measure indicate worse performance on the measure. </t>
  </si>
  <si>
    <t>Nursing Home Compare Quality Measure Technical Specifications https://www.cms.gov/Medicare/Provider-Enrollment-and-Certification/CertificationandComplianc/Downloads/New-Measures-Technical-Specifications-DRAFT-04-05-16-.pdf</t>
  </si>
  <si>
    <t>first reported by CMS in april 2016, and integrated into the Five-Star Quality Rating System in July 2016</t>
  </si>
  <si>
    <t>Behavioral Health Project 2016-2017</t>
  </si>
  <si>
    <t>https://www.medicaid.gov/state-resource-center/medicaid-state-technical-assistance/health-homes-technical-assistance/downloads/health-home-core-set-manual.pdf</t>
  </si>
  <si>
    <t>EHR (Only), Paper Records</t>
  </si>
  <si>
    <t>Informaiton Source/Research Database measure info came from: Center for Quality Assessment and Improvement in Mental health</t>
  </si>
  <si>
    <t>HCBS project</t>
  </si>
  <si>
    <t>Consumer Perception of Coercion in Treatment Choices</t>
  </si>
  <si>
    <t>Mental healthcare has long struggled to find an appropriate balance between patient autonomy and maintaining safety. Clinicians often attempt to influence patients with poor judgment to make clinical decisions that they believe will lead to improved outcome. In cases where a patient's mental impairment would otherwise lead to harm to themselves or others, clinicians may intervene by pursuing involuntary commitment or guardianship. On the other hand, consumer advocates in mental healthcare have long advocated that treatment should be free of coercion and paternalism. There is little research evidence documenting a relationship between coercion or paternalism and clinical outcomes.</t>
  </si>
  <si>
    <t>Consumers in the denominator responding "strongly agree" or "agree" with the statement "Staff behaved as if I cannot choose what is best for me" [Question 22] and who indicated they did not feel free to complain [Question 13].</t>
  </si>
  <si>
    <t>Consumers who received a mental health service during a specified period of time and who have completed a MHSIP consumer survey.</t>
  </si>
  <si>
    <t>Center for Mental Health Services</t>
  </si>
  <si>
    <t>Behavioral Health: Outpatient, Other</t>
  </si>
  <si>
    <t>Medication Reconciliation</t>
  </si>
  <si>
    <t>Follow-Up After Hospitalization for Mental Illness (FUH)</t>
  </si>
  <si>
    <t>The percentage of discharges for patients 6 years of age and older who were hospitalized for treatment of selected mental illness diagnoses and who had an outpatient visit, an intensive outpatient encounter or partial hospitalization with a mental health practitioner. Two rates are reported: 
- The percentage of discharges for which the patient received follow-up within 30 days of discharge 
- The percentage of discharges for which the patient received follow-up within 7 days of discharge.</t>
  </si>
  <si>
    <t>30-Day Follow-Up: An outpatient visit, intensive outpatient visit or partial hospitalization with a mental health practitioner within 30 days after discharge. Include outpatient visits, intensive outpatient visits or partial hospitalizations that occur on the date of discharge.
7-Day Follow-Up: An outpatient visit, intensive outpatient visit or partial hospitalization with a mental health practitioner within 7 days after discharge. Include outpatient visits, intensive outpatient visits or partial hospitalizations that occur on the date of discharge.</t>
  </si>
  <si>
    <t>Patients 6 years and older as of the date of discharge who were discharged from an acute inpatient setting (including acute care psychiatric facilities) with a principal diagnosis of mental illness during the first 11 months of the measurement year (e.g., January 1 to December 1).</t>
  </si>
  <si>
    <t>National Committee for Quality Assurance</t>
  </si>
  <si>
    <t>Health Plan, Integrated Delivery System</t>
  </si>
  <si>
    <t>Behavioral Health: Inpatient, Behavioral Health: Outpatient, Clinician Office/ Clinic /Physician Practice</t>
  </si>
  <si>
    <t>NCQA</t>
  </si>
  <si>
    <t>All discharges for patients, regardless of age, from an inpatient facility (eg, hospital inpatient or observation, skilled nursing facility, or rehabilitation facility) to home/self care or any other site of care</t>
  </si>
  <si>
    <t>EHR Hybrid, Paper Records</t>
  </si>
  <si>
    <t>Office of the Assistant Secretary for Health (OASH)</t>
  </si>
  <si>
    <t>Coordinating Care with Emergency Departments: Percentage of emergency department (ED) visit summaries sent to an eligible professional (EP) and read within 72 hours, among all visits for which the EP sent an electronic referral for emergency care.</t>
  </si>
  <si>
    <t>All e-referrals for which the visit summary was opened by any provider in the referring EP’s practice within 72 hours of receipt.</t>
  </si>
  <si>
    <t>All electronic referrals (e-referrals) created by an eligible provider for ED care (excluding care that results in inpatient admission or admission to a non-ED based observation unit), and for which the provider receives an electronic summary of the ED visit.</t>
  </si>
  <si>
    <t xml:space="preserve">Information Source: HCBS measure sheet (HHS Inventory) </t>
  </si>
  <si>
    <t>High-Currently NQF endorsed OR evidence of R/V testing in the Medicaid population</t>
  </si>
  <si>
    <t xml:space="preserve">LTSS workforce </t>
  </si>
  <si>
    <t>ED visit resulting in an inpatient stay</t>
  </si>
  <si>
    <t>Cost/Resource Use</t>
  </si>
  <si>
    <t>Percentage of people with physical disabilities participating in Money Follows the Person whose  Emergency Department visit resulted in an inpatient stay</t>
  </si>
  <si>
    <t>Number of people with physical disabilities participating in MFP whose visit to the ED resulted in an inpatient stay</t>
  </si>
  <si>
    <t>Total number of people with physical disabilities participating in MFP who visited the ED</t>
  </si>
  <si>
    <t>Mathematica Policy Research</t>
  </si>
  <si>
    <t>Irvin CV, Denny-Brown N, Bohl A, et al. Money Follows the Person 2013 Annual Evaluation Report. Cambridge, MA: Mathematica Policy Research; 2015. Available at http://www.mathematica-mpr.com/our-publications-and-findings/publications/money-follows-the-person-2013-annual-evaluation-report. Last accessed November 2015.</t>
  </si>
  <si>
    <t>Money Follows the Person</t>
  </si>
  <si>
    <t>Administrative, Claims, Other</t>
  </si>
  <si>
    <t>Institute of clinical Systems Improvement</t>
  </si>
  <si>
    <t>ARQH Clearinghouse</t>
  </si>
  <si>
    <t>This measure is used to assess the percentage of outpatients with a pressure ulcer(s) with documentation in the medical record that education was provided to patient, family and/or caregiver regarding the treatment, progression, and prevention of pressure ulcers</t>
  </si>
  <si>
    <t>Number of patients who had education provided to patient, family and/or caregiver regarding the treatment, progression, and prevention of pressure ulcers</t>
  </si>
  <si>
    <t>Number of patients seen in outpatient care settings after hospitalization and have pressure ulcers</t>
  </si>
  <si>
    <t>A clinical practice guideline or other peer-reviewed synthesis of the clinical research evidence</t>
  </si>
  <si>
    <t>Internal Quality Improvement</t>
  </si>
  <si>
    <t>(Outpatient) Percentage of patients with a pressure ulcer(s) with documentation in the medical record that education was provided to patient, family and/or caregiver regarding the treatment, progression, and prevention of pressure ulcers.  Measure Collection Name - Pressure Ulcer Prevention and Treatment Protocol</t>
  </si>
  <si>
    <t>This measure is used to assess the percentage of inpatients with a pressure ulcer who are discharged home, with documentation in the medical record that written instructions and educational materials were given to the patient and/or his/her caregiver at discharge or during the hospital stay (includes causes of pressure ulcers, ways to prevent them, dietary needs, positioning, signs of infection, types of tissue, normal and abnormal colors of tissue, infection control, dressing change techniques, goal and purpose).</t>
  </si>
  <si>
    <t>Number of patients admitted to the hospital and discharged from the hospital who have pressure ulcers</t>
  </si>
  <si>
    <t>Number of patients who, upon the discharge from hospital, had documentation in the medical record that written instructions and educational materials were given to the patient and/or his/her caregiver at discharge or during the hospital stay (includes causes of pressure ulcers, ways to prevent them, dietary needs, positioning, signs of infection, types of tissue, normal and abnormal colors of tissue, infection control, dressing change techniques, goal and purpose)</t>
  </si>
  <si>
    <t xml:space="preserve">A clinical practice guideline or other peer-reviewed synthesis of the clinical research evidence
</t>
  </si>
  <si>
    <t>(Inpatient) Percentage of patients with a pressure ulcer who are discharged home, with documentation in the medical record that written instructions and educational materials were given to the patient and/or his/her caregiver at discharge or during the hospital stay (includes causes of pressure ulcers, ways to prevent them, dietary needs, positioning, signs of infection, types of tissue, normal and abnormal colors of tissue, infection control, dressing change techniques, goal and purpose). Measure Collection Name: Pressure Ulcer Prevention and treatment Protocol</t>
  </si>
  <si>
    <t>MHMD-12 Increase the proportion of homeless adults with mental health problems who receive mental health services</t>
  </si>
  <si>
    <t>MHMD-8 Increase the proportion of persons with serious mental illness(SMI) who are employed</t>
  </si>
  <si>
    <t>Number of persons with Serious Mental Illness</t>
  </si>
  <si>
    <t>Number of persons with Serious Mental Illness (SMI) who are employed</t>
  </si>
  <si>
    <t>Number of homeless persons aged 18 years and older with mental health problems who receive mental health services</t>
  </si>
  <si>
    <t>Number of homeless persons aged 18 years and older contacted by PATH mental health outreach workers</t>
  </si>
  <si>
    <t xml:space="preserve">Medication Reconciliation </t>
  </si>
  <si>
    <t>Adult Access to Preventive/Ambulatory Care 20-44, 45-64, 65+</t>
  </si>
  <si>
    <t>The percentage of discharges for patients 18 years of age and older for whom the discharge medication list was reconciled with the current medication list in the outpatient medical record by a prescribing practitioner, clinical pharmacist or registered nurse.</t>
  </si>
  <si>
    <t>Medication reconciliation conducted by a prescribing practitioner, clinical pharmacist or registered nurse on or within 30 days of discharge. Medication reconciliation is defined as a type of review in which the discharge medications are reconciled with the most recent medication list in the outpatient medical record.</t>
  </si>
  <si>
    <t>All discharges from an in-patient setting for patients who are 18 years and older.</t>
  </si>
  <si>
    <t>Claims, EHR (Only), Paper Records</t>
  </si>
  <si>
    <t>Clinician: Individual, Clinician: Group/Practice, Health Plan, Integrated Delivery System</t>
  </si>
  <si>
    <t>Health plan measure, CMS Measures Inventory
Patient Safety 2015</t>
  </si>
  <si>
    <t xml:space="preserve">This measure is used to assess the percentage of members 20 years and older who had an ambulatory or preventive care visit. The organization reports three separate percentages for each product line:
•Medicaid and Medicare members who had an ambulatory or preventive care visit during the measurement year 
•Commercial members who had an ambulatory or preventive care visit during the measurement year or the two years prior to the measurement year 
</t>
  </si>
  <si>
    <t>Members age 20 years and older as of December 31 of the measurement year (see the related "Denominator Inclusions/Exclusions" field)</t>
  </si>
  <si>
    <t xml:space="preserve">Medicaid and Medicare: One or more ambulatory or preventive care visits during the measurement year
Commercial: One or more ambulatory or preventive care visits during the measurement year or the two years prior to the measurement year
</t>
  </si>
  <si>
    <t>Rated Usability high because SC rated high during evaluation of the measure
Applicable measures within submission: Adult
1. Getting needed care
2. Getting care quickly
3. How well doctors communicate
4. Health plan information and customer service
5. How people rated their personal doctor
6. How people rated their specialist
7. How people rated their healthcare
8. How people rated their health plan</t>
  </si>
  <si>
    <t>Patient and caregiver experience</t>
  </si>
  <si>
    <t xml:space="preserve">Access </t>
  </si>
  <si>
    <t xml:space="preserve">The numerator for the measure is the number of nursing home episodes where the resident was discharge to the community within 100 calendar days of entry, and the resident did not die, did not have a claim for an unplanned inpatient admission,10 and did not enter/reenter a nursing home within 30 days of discharge to the community. </t>
  </si>
  <si>
    <t xml:space="preserve">The measure includes Medicare fee-for-service enrollees who entered the nursing home from a hospital, were not a resident of the nursing home in the previous 30 days, were not enrolled in hospice during their nursing home stay, and were not identified as comatose based on the MDS admission assessment.  • By definition, a nursing home episode begins when a resident is admitted to a nursing home and ends when a resident is discharged from the nursing home and does not return for at least 30 days. • Medicare fee-for-service enrollees are identified using the CMS Enrollment Database. Any episode that is for a beneficiary who was enrolled in a Medicare Advantage plan for any part of the episode or who was not enrolled in both Medicare Part A and B for any part of their episode is excluded. • Episodes that were preceded by an inpatient hospitalization are identified using episode dates linked to Medicare Part A claims. If the hospital discharge date is within one day of the episode start date, then the episode is defined as having been preceded by an inpatient hospitalization and is eligible to be included in the measure. • We look at the ‘from’ and ‘thru’ dates on hospice claims. If these overlap the nursing home episode, then the episode is excluded. The denominator for the measure is the number of eligible nursing home episodes, after applying the exclusions described above. </t>
  </si>
  <si>
    <t xml:space="preserve">The ECHO is a survey that includes 5 multiple item measures and 12 single item measures:
Multiple Item Measures:
-Getting treatment quickly
-Get treatment as soon as wanted when it was needed right away
-Get appointments as soon as wanted
-Get professional help by telephone
How well clinicians communicate
-Clinicians listen carefully
-Clinicians explain things in an understandable way
-Clinicians show respect
-Clinicians spend enough time
-Feel safe with clinicians
-Patient involved as much as wanted in treatment
Perceived improvement
-Compare ability to deal with daily problems to 1 year ago
-Compare ability to deal with social situations to 1 year ago
-Compare ability to accomplish things to 1 year ago
-Compare ability to deal with symptoms or problems to 1 year ago
Getting treatment and information from the plan
-Getting new clinician
-Delays in treatment while wait for plan approval
-Getting necessary treatment 
-Understanding information about treatment in booklets or on the web
-Getting help when calling customer service
-Filling out paperwork
Informed about treatment options
-Told about self-help or consumer run programs
-Told about different treatments that are available for condition
Single Item Measures:
-Overall rating of counseling and treatment (MCO and MBHO)
-Overall rating of the health plan (MCO only) 
-Wait more than 15 minutes past appointment time to see clinician
-Told about medication side effects 
-Talk about including family &amp; friends in treatment
-Given as much information as wanted about how to manage condition
-Given information about rights as a patient
-Patient feels that he or she could refuse a specific type of treatment
-Was information revealed that should have been kept private
-Cultural competence -Care responsive to language, race, religious, ethnic 
-Amount helped by treatment
-Plan provides information about how to get treatment after benefits used up
</t>
  </si>
  <si>
    <t>Timely Transmission of Transition Record (Discharges from an Inpatient Facility to Home/Self Care or Any Other Site of Care)</t>
  </si>
  <si>
    <t>Percentage of discharges from an inpatient facility (eg, hospital inpatient or observation, skilled nursing facility, or rehabilitation facility) to home or any other site of care, of patients, regardless of age, for which a transition record was transmitted to the facility or primary physician or other health care professional designated for follow-up care within 24 hours of discharge</t>
  </si>
  <si>
    <t>Discharges in which a transition record was transmitted to the facility or primary physician or other health care professional designated for follow-up care within 24 hours of discharge</t>
  </si>
  <si>
    <t>Hospital, Nursing Home/SNF, Long Term Acute Care, Inpatient Rehabilitation Center , Behavioral Health: Inpatient, Other</t>
  </si>
  <si>
    <t>Program Name:* 
CMS Inpatient Psychiatric Facility Quality Reporting Program
URL:*
http://www.qualitynet.org/dcs/ContentServer?c=Page&amp;pagename=QnetPublic%2FPage%2FQnetTier1&amp;cid=1228772862944
Program Name:*
Public Hospital Redesign and Incentives in Medi-Cal (PRIME) program
URL:*
http://www.dhcs.ca.gov/provgovpart/Pages/PRIME.aspx</t>
  </si>
  <si>
    <t>Patient centeredness</t>
  </si>
  <si>
    <t>Workforce development measure derived from workforce development domain of the C-CAT</t>
  </si>
  <si>
    <t>person and family centered care</t>
  </si>
  <si>
    <t>Workforce development component of patient-centered communication: an organization should ensure that the structure and capability of its workforce meets the communication needs of the population it serves, including by employing and training a workforce that reflects and appreciates the diversity of these populations. Measure is scored on 2 items from the C-CAT patient survey and 21 items from the C-CAT staff survey. Minimum of 100 patient responses and 50 staff responses.</t>
  </si>
  <si>
    <t>Staff respondents should include all staff categories, including both clinical and non-clinical staff as well as those in roles such as building/environmental services, food services, etc. A minimum of 50 staff responses in a variety of staff categories is required to calculate the measure score. Staff surveys are made available in English and Spanish by default, with additional language available upon request. Patient respondents include all patients, with a pediatric version made available for families of minor patients. During field testing, patient surveys were available in 5 languages: English, Spanish, Chinese, Polish and Vietnamese. Currently, English and Spanish language surveys are made available by default with additional languages available upon request (languages determined by organization using the C-CAT).</t>
  </si>
  <si>
    <t xml:space="preserve">National Survey on Drug Use and Health (NSDUH); Substance Abuse and Mental Health Services Administration (SAMHSA)
</t>
  </si>
  <si>
    <t xml:space="preserve">Questions Used to Obtain the National Baseline Data:  From the 2008 National Survey on Drug Use and Health
In 2014, the original baseline was revised from 58.6 to 56.0 percent due to a methodology change in NSDUH's calculation of estimates. The target was adjusted from 64.4 to 61.6 percent to reflect the revised baseline using the original target-setting method.
Measure: percent
Adapted from HP2010 objective; Data collection frequency: annual
</t>
  </si>
  <si>
    <t xml:space="preserve">https://www.medicaid.gov/medicaid/ltss/downloads/balancing/risk-adjust-hcbs-composite-vol1.pdf
https://www.medicaid.gov/medicaid/ltss/downloads/balancing/risk-adjust-hcbs-composite-vol1.pdf
https://www.cms.gov/Medicare/Medicare-Fee-for-Service-Payment/PhysicianFeedbackProgram/Downloads/2014-ACSC-MIF.pdf
</t>
  </si>
  <si>
    <t xml:space="preserve">National Guideline Clearinghouse Link:  
Pressure ulcer prevention and treatment protocol. Health care protocol
The recommendations for treatment of pressure ulcers are presented in the form of a protocol and two algorithms with 11 components each accompanied by detailed annotations. Algorithms are provided in the original guideline document External Web Site Policy for Pressure Ulcer Prevention and Treatment (inpatient algorithm) and Pressure Ulcer Prevention and Treatment (outpatient algorithm). Clinical </t>
  </si>
  <si>
    <t>National Core Indicators – Aging and Disability</t>
  </si>
  <si>
    <t xml:space="preserve">Human Services Research Institute (HSRI) and The National Association of States United for Aging and Disabilities </t>
  </si>
  <si>
    <t>nasuad.org</t>
  </si>
  <si>
    <t xml:space="preserve">The denominator for each proportion is the number of people in the state who gave a valid response to the question.  </t>
  </si>
  <si>
    <t xml:space="preserve">The numerator for each proportion is the number of people who gave a positive response to the question.        </t>
  </si>
  <si>
    <t>Home, Nursing Home/SNF, Outpatient Rehabilitation, Other</t>
  </si>
  <si>
    <t xml:space="preserve">National Core Indicators </t>
  </si>
  <si>
    <t xml:space="preserve">Additional information at National Core Indicators (NCI), http://www.nationalcoreindicators.org/
</t>
  </si>
  <si>
    <t>Buying Value Measure Selection Tool</t>
  </si>
  <si>
    <t>Call Center - Foreign Language Interpreter and TTY Availability</t>
  </si>
  <si>
    <t>Percentage of the time that the TTY services and foreign language interpretation were available when needed by prospective members who called the health plan’s prospective enrollee customer service phone number.</t>
  </si>
  <si>
    <t>Centers for Medicare &amp; Medicaid Services</t>
  </si>
  <si>
    <t>CMS; Buying Value Measure Selection Tool</t>
  </si>
  <si>
    <t>Improving or Maintaining Physical Health</t>
  </si>
  <si>
    <t>Percentage of all plan members whose physical health was the same or better than expected after two years</t>
  </si>
  <si>
    <t>CMS Medicare Part C &amp; D Star Ratings Measures</t>
  </si>
  <si>
    <t>Advance Care Plan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</si>
  <si>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</si>
  <si>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 xml:space="preserve">CMS Merit-based Incentive Payment System (MIPS) - General Practice/Family Medicine, Internal Medicine)
CMS Physician Quality Reporting System (PQRS)
Version Date: CY 2016
CMS Cross Cutting Measures
Version Date: CY 2016
</t>
  </si>
  <si>
    <t>HHS Measures Inventory</t>
  </si>
  <si>
    <t>Stage of Measure development: development complete
Programs: Quarterly National Health Interview Survey (NHIS) Early Release Reports; Healthy People 2020; Annual Summary Health Statistics Reports
Data Source: National Health Interview survey (NHIS)
HMIS Number: 001079</t>
  </si>
  <si>
    <t>Used in Medicare Part C&amp;D Star Rating Measures (2016 &amp;2017)</t>
  </si>
  <si>
    <t>Feasibility (Numeric)</t>
  </si>
  <si>
    <t>Scientific Acceptability (Numeric)</t>
  </si>
  <si>
    <t>Usability (Numeric)</t>
  </si>
  <si>
    <t>Evidence (Numeric)</t>
  </si>
  <si>
    <t>Raw Score (Updated Percentages)</t>
  </si>
  <si>
    <t>Reconciled Medication List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</si>
  <si>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reconciled medication list at the time of discharge including, at a minimum, medications in the specified categories</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</si>
  <si>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</si>
  <si>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All patients, regardless of age, discharged from an inpatient facility (eg, hospital inpatient or observation, skilled nursing facility, or rehabilitation facility) to home/self care or any other site of care</t>
  </si>
  <si>
    <t>Hospital, Inpatient Rehabilitation Center , Nursing Home/SNF, Other</t>
  </si>
  <si>
    <t>AMA-convened Physician Consortium for Performance Improvement</t>
  </si>
  <si>
    <t>NQF Care Coordination 2016-2017, SAMSHA</t>
  </si>
  <si>
    <t>Annual Monitoring for Patients on Persistent Medications</t>
  </si>
  <si>
    <t>This measure assesses the 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Rate 1: Annual Monitoring for patients on angiotensin converting enzyme (ACE) inhibitors or angiotensin receptor blockers (ARB): At least one serum potassium and a serum creatinine therapeutic monitoring test in the measurement year. 
Rate 2: Annual monitoring for patients on digoxin: At least one serum potassium, one serum creatinine and a serum digoxin therapeutic monitoring test in the measurement year.
Rate 3: Annual monitoring for patients on diuretics: At least one serum potassium and a serum creatinine therapeutic monitoring test in the measurement year. 
Total rate (the sum of the three numerators divided by the sum of the three denominators)</t>
  </si>
  <si>
    <t>This measure is reported as three rates and a total rate.
Rate 1: Annual monitoring for patients on ACE inhibitors or ARBs: the number of patients with at least one serum potassium and serum creatinine therapeutic monitoring test in the measurement year
Rate 2: Annual monitoring for patients on digoxin: the number of patients with at least one serum potassium, one serum creatinine, and a serum digoxin therapeutic monitoring test in the measurement year.
Rate 3: Annual monitoring for patients on diuretics: the number of patients with at least one serum potassium and serum creatinine therapeutic monitoring test in the measurement year.
Total rate: sum of the 3 numerators.</t>
  </si>
  <si>
    <t>Patients age 18 and older as of the end of the measurement year (e.g., December 31) who are on selected persistent medications (ACE Inhibitors/ARB, Digoxin or Diuretics.)</t>
  </si>
  <si>
    <t>Claims, EHR (Only), Laboratory, Pharmacy</t>
  </si>
  <si>
    <t>Colorado medicaid</t>
  </si>
  <si>
    <t>NQF Medicaid Adult Core Set Portfolio</t>
  </si>
  <si>
    <t>Clinician: Group/Practice, Clinician: Individual</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</si>
  <si>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</si>
  <si>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</si>
  <si>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Claims, EHR Hybrid</t>
  </si>
  <si>
    <t>Clinician Office/ Clinic /Physician Practice, Hospital, Other</t>
  </si>
  <si>
    <t>University of Colorado Center for Bioethics and Humanities</t>
  </si>
  <si>
    <t>OPUS database</t>
  </si>
  <si>
    <t>This measure is used in the Physician Quality Reporting System (PQRS)
Annual performance data on this measures is publically reported by CMS for all Special Needs Plans. 
This measure is used in NCQA’s ACO Accreditation program</t>
  </si>
  <si>
    <t>AHRQ finalized a set of HCBS quality measures, including three composite measures adapted from the Prevention Quality Indicators (PQIs) (Schultz et al. 2012). The HCBS composite measures report the rate of potentially avoidable hospitalization as a result of either chronic or acute ambulatory care sensitive conditions (ACSCs). These measures monitor the occurrence of hospitalizations that should rarely occur when high quality outpatient care is provided, and as such, have been recognized by several expert panels as highly relevant to the HCBS community (Schultz et al. 2012; Davies et al. 2009).
Component Indicators: 
1. Diabetes, short-term complications (PQI 1)
2. Diabetes, long-term complications (PQI 3)
3. COPD (PQI 5)
4. Hypertension (PQI 7)
5. Heart Failure (PQI 8)
6. Angina without procedure (PQI 13)
7. Uncontrolled diabetes (PQI 14)
8. Adult asthma (PQI 15)
9. Lower extremity amputations among people with diabetes (PQI 16)
The Chronic Conditions Composite and Acute Conditions Composite measures are calculated from Fee-for-Service Medicare claims and Medicare beneficiary enrollment data;</t>
  </si>
  <si>
    <t>AHRQ</t>
  </si>
  <si>
    <t>Medicare Shared Savings Program</t>
  </si>
  <si>
    <t>https://www.cms.gov/Medicare/Medicare-Fee-for-Service-Payment/sharedsavingsprogram/Downloads/MSSP-QM-Benchmarks-2015.pdf</t>
  </si>
  <si>
    <t>NQF: #0101; GPRO CARE-2, ACO #13</t>
  </si>
  <si>
    <t>Falls: Screening for Fall Risk</t>
  </si>
  <si>
    <t>This is a clinical process measure that assesses falls prevention in older adults. The measure has three rates:
A) Screening for Future Fall Risk:
Percentage of patients aged 65 years and older who were screened for future fall risk at least once within 12 months
B) Falls Risk Assessment: 
Percentage of patients aged 65 years and older with a history of falls who had a risk assessment for falls completed within 12 months
C) Plan of Care for Falls: 
Percentage of patients aged 65 years and older with a history of falls who had a plan of care for falls documented within 12 months</t>
  </si>
  <si>
    <t>This measure has three rates. The numerators for the three rates are as follows:
A) Screening for Future Fall Risk: Patients who were screened for future fall* risk** at last once within 12 months
B) Falls Risk Assessment: Patients who had a risk assessment*** for falls completed within 12 months
C) Plan of Care for Falls: Patients with a plan of care**** for falls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comprised of balance/gait assessment AND one or more of the following assessments: postural blood pressure, vision, home fall hazards, and documentation on whether medications are a contributing factor or not to falls within the past 12 months.
****Plan of care must include consideration of vitamin D supplementation AND balance, strength and gait training.</t>
  </si>
  <si>
    <t>A) Screening for Future Fall Risk: All patients aged 65 years and older seen by an eligible provider in the past year.
B &amp; C) Falls Risk Assessment &amp; Plan of Care for Falls: All patients aged 65 years and older seen by an eligible provider in the past year with a history of falls (history of falls is defined as 2 or more falls in the past year or any fall with injury in the past year).</t>
  </si>
  <si>
    <t>Clinician Office/ Clinic /Physician Practice, Inpatient Rehabilitation Center , Nursing Home/SNF</t>
  </si>
  <si>
    <t>AMA-PCPI/ NCQA</t>
  </si>
  <si>
    <t>N/A</t>
  </si>
  <si>
    <t>Washington State Medicaid</t>
  </si>
  <si>
    <t>https://www.dshs.wa.gov/sites/default/files/SESA/rda/documents/cross-system/DSHS-RDA-Medicaid-EmploymentRate.pdf</t>
  </si>
  <si>
    <t>Proportion of months receiving long‐term services and supports (LTSS) associated with receipt  of services in home‐ and community‐based settings during the measurement year.  These specifications are derived from a measure developed by the Washington State  Department of Social and Health Services, in collaboration with Medicaid delivery system  stakeholders, as part of the 5732/1519 performance measure development process. </t>
  </si>
  <si>
    <t>Person‐months associated with receipt of LTSS services by persons in the eligible population in  the measurement year (includes HCBS and nursing home services). </t>
  </si>
  <si>
    <t>NQF: #2962</t>
  </si>
  <si>
    <t>Shared Decision Making Process</t>
  </si>
  <si>
    <t>This measure assesses the extent to which health care providers actually involve patients in a decision-making process when there is more than one reasonable option. This proposal is to focus on patients who have undergone any one of 7 common, important surgical procedures: total replacement of the knee or hip, lower back surgery for spinal stenosis of herniated disc, radical prostatectomy for prostate cancer, mastectomy for early stage breast cancer or percutaneous coronary intervention (PCI) for stable angina. Patients answer four questions (scored 0 to 4) about their interactions with providers about the decision to have the procedure, and the measure of the extent to which a provider or provider group is practicing shared decision making for a particular procedure is the average score from their responding patients who had the procedure.</t>
  </si>
  <si>
    <t>Patient answers to four questions about whether not 4 essential elements of shared decision making (laying out options, discussing the reasons to have the intervention and not to have the intervention, and asking for patient input) were part of the interactions with providers when the decision was made to have the procedure.</t>
  </si>
  <si>
    <t>All responding patients who have undergone one of the following 7 surgical procedures: back surgery for a herniated disc; back surgery for spinal stenosis; knee replacement for osteoarthritis of the knee; hip replacement for osteoarthritis of the hip; radical prostatectomy for prostate cancer; percutaneous coronary intervention (PCI) for stable angina, and mastectomy for early stage breast cancer</t>
  </si>
  <si>
    <t>Informed Medical Decisions Foundation, a division of Healthwise</t>
  </si>
  <si>
    <t>NQF Report- Person and Family-Centered Care</t>
  </si>
  <si>
    <t>Adherence to Antipsychotics for Individuals with Schizophrenia</t>
  </si>
  <si>
    <t xml:space="preserve">(RAND section 2701 ACA proposed measure) Percentage of patients with a schizophrenia diagnosis who received an antipsychotic medication that had a proportion of days covered (PDC) for antipsychotic medication ≥0.8 during the measurement period. </t>
  </si>
  <si>
    <t>Claims, Pharmacy</t>
  </si>
  <si>
    <t>NY Health Home Medicaid Program</t>
  </si>
  <si>
    <t>https://www.health.ny.gov/health_care/medicaid/program/medicaid_health_homes/assessment_quality_measures/docs/statewide_hh_quality_measures.pdf</t>
  </si>
  <si>
    <t xml:space="preserve">Adherence to Mood Stabilizers for Individuals with Bipolar I Disorder  </t>
  </si>
  <si>
    <t xml:space="preserve">(RAND section 2701 ACA proposed measure) Percentage of patients with bipolar I disorder who received a mood stabilizer medication that had a proportion of days covered (PDC) for mood stabilizer medication ≥0.8 during the measurement period. </t>
  </si>
  <si>
    <t>NQF Behavioral Health Project</t>
  </si>
  <si>
    <t>Column Name</t>
  </si>
  <si>
    <t>Name of measure or measure concept.</t>
  </si>
  <si>
    <t>Measure description, if available.</t>
  </si>
  <si>
    <t>Measure type based on NQF taxonomy.</t>
  </si>
  <si>
    <t>Numerator statement, if available.</t>
  </si>
  <si>
    <t>Denominator statement, if available.</t>
  </si>
  <si>
    <t>Care setting, if available.</t>
  </si>
  <si>
    <t>Level of analysis, if available.</t>
  </si>
  <si>
    <t>Status of NQF endorsement for measures with an NQF number.</t>
  </si>
  <si>
    <t>Measure or measure concept</t>
  </si>
  <si>
    <t>Applicable identified key words related to the specific IAP program area.</t>
  </si>
  <si>
    <t>Applicable CMS quality domain.</t>
  </si>
  <si>
    <t>NQF or other measure identifier number.</t>
  </si>
  <si>
    <r>
      <t>The database or source of the measure or concept information (</t>
    </r>
    <r>
      <rPr>
        <u/>
        <sz val="11"/>
        <color theme="1"/>
        <rFont val="Calibri"/>
        <family val="2"/>
        <scheme val="minor"/>
      </rPr>
      <t xml:space="preserve">not </t>
    </r>
    <r>
      <rPr>
        <sz val="11"/>
        <color theme="1"/>
        <rFont val="Calibri"/>
        <family val="2"/>
        <scheme val="minor"/>
      </rPr>
      <t>data source for calculating performance on the measure itself).</t>
    </r>
  </si>
  <si>
    <t>Link to evidence, if available.</t>
  </si>
  <si>
    <t xml:space="preserve">This criterion makes sure that the information needed to calculate a measure is readily
available so that the effort of measurement is worth it. The most feasible measures use electronic data
that is routinely collected during the delivery of care. </t>
  </si>
  <si>
    <t>Source(s) from which data are obtained for measurement.</t>
  </si>
  <si>
    <t>Scientific acceptability of the measurement properties: This principle asks if a measure will provide consistent and credible information about the quality of care by evaluating its reliability and validity.</t>
  </si>
  <si>
    <t>Other information of note.</t>
  </si>
  <si>
    <t>Measure steward and/or developer, if available.</t>
  </si>
  <si>
    <t>Any federal or state programs the measure is currently used in.</t>
  </si>
  <si>
    <t>Community-Integration Community-Based Long-Term Services and Supports (LTSS)</t>
  </si>
  <si>
    <t>NQF: #0228</t>
  </si>
  <si>
    <t>NQF: #0647</t>
  </si>
  <si>
    <t>NQF: #0005</t>
  </si>
  <si>
    <t>NQF: #0006</t>
  </si>
  <si>
    <t>NQF: #2967</t>
  </si>
  <si>
    <t>NQF: #0648</t>
  </si>
  <si>
    <t>NQF: #0576</t>
  </si>
  <si>
    <t>NQF: #0097</t>
  </si>
  <si>
    <t>NQF: #1888</t>
  </si>
  <si>
    <t>NQF: #0326</t>
  </si>
  <si>
    <r>
      <rPr>
        <b/>
        <sz val="11"/>
        <color theme="1"/>
        <rFont val="Calibri"/>
        <family val="2"/>
        <scheme val="minor"/>
      </rPr>
      <t>Feasibility</t>
    </r>
    <r>
      <rPr>
        <sz val="11"/>
        <color theme="1"/>
        <rFont val="Calibri"/>
        <family val="2"/>
        <scheme val="minor"/>
      </rPr>
      <t xml:space="preserve"> is the extent to which the specifications, including measure logic, require data that are readily available or could be captured without undue burden and can be implemented for performance measurement
</t>
    </r>
    <r>
      <rPr>
        <b/>
        <sz val="11"/>
        <color theme="1"/>
        <rFont val="Calibri"/>
        <family val="2"/>
        <scheme val="minor"/>
      </rPr>
      <t>Data Source:</t>
    </r>
    <r>
      <rPr>
        <sz val="11"/>
        <color theme="1"/>
        <rFont val="Calibri"/>
        <family val="2"/>
        <scheme val="minor"/>
      </rPr>
      <t xml:space="preserve"> Source(s) from which data are obtained for measurement.</t>
    </r>
  </si>
  <si>
    <r>
      <rPr>
        <b/>
        <sz val="11"/>
        <color theme="1"/>
        <rFont val="Calibri"/>
        <family val="2"/>
        <scheme val="minor"/>
      </rPr>
      <t>High</t>
    </r>
    <r>
      <rPr>
        <sz val="11"/>
        <color theme="1"/>
        <rFont val="Calibri"/>
        <family val="2"/>
        <scheme val="minor"/>
      </rPr>
      <t xml:space="preserve"> (3): Administrative/Claims/Registry data
</t>
    </r>
    <r>
      <rPr>
        <b/>
        <sz val="11"/>
        <color theme="1"/>
        <rFont val="Calibri"/>
        <family val="2"/>
        <scheme val="minor"/>
      </rPr>
      <t>Medium</t>
    </r>
    <r>
      <rPr>
        <sz val="11"/>
        <color theme="1"/>
        <rFont val="Calibri"/>
        <family val="2"/>
        <scheme val="minor"/>
      </rPr>
      <t xml:space="preserve"> (2): Paper Record/Medical record/EHR
</t>
    </r>
    <r>
      <rPr>
        <b/>
        <sz val="11"/>
        <color theme="1"/>
        <rFont val="Calibri"/>
        <family val="2"/>
        <scheme val="minor"/>
      </rPr>
      <t>Low</t>
    </r>
    <r>
      <rPr>
        <sz val="11"/>
        <color theme="1"/>
        <rFont val="Calibri"/>
        <family val="2"/>
        <scheme val="minor"/>
      </rPr>
      <t xml:space="preserve"> (1): PRO-PM
</t>
    </r>
    <r>
      <rPr>
        <b/>
        <sz val="11"/>
        <color theme="1"/>
        <rFont val="Calibri"/>
        <family val="2"/>
        <scheme val="minor"/>
      </rPr>
      <t>Unsure</t>
    </r>
    <r>
      <rPr>
        <sz val="11"/>
        <color theme="1"/>
        <rFont val="Calibri"/>
        <family val="2"/>
        <scheme val="minor"/>
      </rPr>
      <t xml:space="preserve"> (0)</t>
    </r>
    <r>
      <rPr>
        <b/>
        <sz val="11"/>
        <color theme="1"/>
        <rFont val="Calibri"/>
        <family val="2"/>
        <scheme val="minor"/>
      </rPr>
      <t xml:space="preserve">
</t>
    </r>
  </si>
  <si>
    <r>
      <rPr>
        <b/>
        <sz val="11"/>
        <color theme="1"/>
        <rFont val="Calibri"/>
        <family val="2"/>
        <scheme val="minor"/>
      </rPr>
      <t>Usability</t>
    </r>
    <r>
      <rPr>
        <sz val="11"/>
        <color theme="1"/>
        <rFont val="Calibri"/>
        <family val="2"/>
        <scheme val="minor"/>
      </rPr>
      <t xml:space="preserve"> is the extent to which potential audiences (e.g. state Medicaid agencies, health plans, consumers, purchasers, providers, policymakers) are using or could use performance results for both accountability and quality improvement to achieve the goal of high-quality, efficient healthcare for individuals or populations.</t>
    </r>
  </si>
  <si>
    <r>
      <rPr>
        <b/>
        <sz val="11"/>
        <color theme="1"/>
        <rFont val="Calibri"/>
        <family val="2"/>
        <scheme val="minor"/>
      </rPr>
      <t>High</t>
    </r>
    <r>
      <rPr>
        <sz val="11"/>
        <color theme="1"/>
        <rFont val="Calibri"/>
        <family val="2"/>
        <scheme val="minor"/>
      </rPr>
      <t xml:space="preserve"> (3): Use in federal program or use in multiple states for accountability/quality improvement
</t>
    </r>
    <r>
      <rPr>
        <b/>
        <sz val="11"/>
        <color theme="1"/>
        <rFont val="Calibri"/>
        <family val="2"/>
        <scheme val="minor"/>
      </rPr>
      <t>Medium</t>
    </r>
    <r>
      <rPr>
        <sz val="11"/>
        <color theme="1"/>
        <rFont val="Calibri"/>
        <family val="2"/>
        <scheme val="minor"/>
      </rPr>
      <t xml:space="preserve"> (2): Use by state/local/health plan for accountability/quality improvement or planned use in state Medicaid programs 
</t>
    </r>
    <r>
      <rPr>
        <b/>
        <sz val="11"/>
        <color theme="1"/>
        <rFont val="Calibri"/>
        <family val="2"/>
        <scheme val="minor"/>
      </rPr>
      <t>Low</t>
    </r>
    <r>
      <rPr>
        <sz val="11"/>
        <color theme="1"/>
        <rFont val="Calibri"/>
        <family val="2"/>
        <scheme val="minor"/>
      </rPr>
      <t xml:space="preserve"> (1): No indication of use in field or any programs
</t>
    </r>
    <r>
      <rPr>
        <b/>
        <sz val="11"/>
        <color theme="1"/>
        <rFont val="Calibri"/>
        <family val="2"/>
        <scheme val="minor"/>
      </rPr>
      <t>Unsure</t>
    </r>
    <r>
      <rPr>
        <sz val="11"/>
        <color theme="1"/>
        <rFont val="Calibri"/>
        <family val="2"/>
        <scheme val="minor"/>
      </rPr>
      <t xml:space="preserve"> (0)</t>
    </r>
    <r>
      <rPr>
        <b/>
        <sz val="11"/>
        <color theme="1"/>
        <rFont val="Calibri"/>
        <family val="2"/>
        <scheme val="minor"/>
      </rPr>
      <t xml:space="preserve">
</t>
    </r>
  </si>
  <si>
    <r>
      <rPr>
        <b/>
        <sz val="11"/>
        <color theme="1"/>
        <rFont val="Calibri"/>
        <family val="2"/>
        <scheme val="minor"/>
      </rPr>
      <t xml:space="preserve">High (3): </t>
    </r>
    <r>
      <rPr>
        <sz val="11"/>
        <color theme="1"/>
        <rFont val="Calibri"/>
        <family val="2"/>
        <scheme val="minor"/>
      </rPr>
      <t xml:space="preserve">Currently NQF endorsed OR evidence of reliability/validity testing in the Medicaid population
</t>
    </r>
    <r>
      <rPr>
        <b/>
        <sz val="11"/>
        <color theme="1"/>
        <rFont val="Calibri"/>
        <family val="2"/>
        <scheme val="minor"/>
      </rPr>
      <t xml:space="preserve">
Medium (2): </t>
    </r>
    <r>
      <rPr>
        <sz val="11"/>
        <color theme="1"/>
        <rFont val="Calibri"/>
        <family val="2"/>
        <scheme val="minor"/>
      </rPr>
      <t xml:space="preserve">Any evidence of reliability/validity testing OR testing in Medicaid project is underway
</t>
    </r>
    <r>
      <rPr>
        <b/>
        <sz val="11"/>
        <color theme="1"/>
        <rFont val="Calibri"/>
        <family val="2"/>
        <scheme val="minor"/>
      </rPr>
      <t xml:space="preserve">
Low (1): </t>
    </r>
    <r>
      <rPr>
        <sz val="11"/>
        <color theme="1"/>
        <rFont val="Calibri"/>
        <family val="2"/>
        <scheme val="minor"/>
      </rPr>
      <t xml:space="preserve">No evidence of testing
</t>
    </r>
    <r>
      <rPr>
        <b/>
        <sz val="11"/>
        <color theme="1"/>
        <rFont val="Calibri"/>
        <family val="2"/>
        <scheme val="minor"/>
      </rPr>
      <t xml:space="preserve">
Unsure (0)
</t>
    </r>
    <r>
      <rPr>
        <sz val="11"/>
        <color theme="1"/>
        <rFont val="Calibri"/>
        <family val="2"/>
        <scheme val="minor"/>
      </rPr>
      <t xml:space="preserve">
</t>
    </r>
  </si>
  <si>
    <t>Cognitive skills for daily decision
making, short-term memory, procedural
memory, making self understood, and
eating</t>
  </si>
  <si>
    <t>Members who remained stable or demonstrated
improvement in cognition</t>
  </si>
  <si>
    <t>All members</t>
  </si>
  <si>
    <t>Making self understood and ability to understand others</t>
  </si>
  <si>
    <t>Members who remained stable or demonstrated improvement in communication</t>
  </si>
  <si>
    <t>Pain frequency and pain intensity</t>
  </si>
  <si>
    <t>Members who remained stable or demonstrated improvement in pain intensity</t>
  </si>
  <si>
    <t>Made negative statements, persistent anger, unrealistic fears, health complaints, anxious complaints, sad facial expressions, crying, self-reported little interest or pleasure, self-reported anxious, and selfreported sad</t>
  </si>
  <si>
    <t>Members who remained stable or demonstrated improvement in mood</t>
  </si>
  <si>
    <t>Emergency room
visit</t>
  </si>
  <si>
    <t>Members who did not have an emergency room visit during the last 90 days (or since last assessment if less than 90 days)</t>
  </si>
  <si>
    <t>Locomotion, hygiene, and bathing</t>
  </si>
  <si>
    <t>Members who remained
stable or demonstrated
improvement in ADL
function</t>
  </si>
  <si>
    <t>All members except those who did not have activity occur over the last three days for any of the three items</t>
  </si>
  <si>
    <t>Meal preparation, ordinary housework, managing medications, shopping, and transportation</t>
  </si>
  <si>
    <t>Members who remained stable or demonstrated improvement in IADL function</t>
  </si>
  <si>
    <t>All members except those who did not have activity occur over the last three days for any of the five items</t>
  </si>
  <si>
    <t>Locomotion</t>
  </si>
  <si>
    <t>Members who remained stable or demonstrated improvement in moving between locations on same floor</t>
  </si>
  <si>
    <t>All members except those who did not have activity occur over the last three days</t>
  </si>
  <si>
    <t>Bathing</t>
  </si>
  <si>
    <t>Members who remained stable or demonstrated improvement in taking a full-body bath/shower</t>
  </si>
  <si>
    <t>Members who remained stable or demonstrated improvement in moving on and off the toilet or commode</t>
  </si>
  <si>
    <t>Members who remained stable or demonstrated improvement in dressing and undressing their upper body</t>
  </si>
  <si>
    <t>Dressing upper body</t>
  </si>
  <si>
    <t>Toilet transfer</t>
  </si>
  <si>
    <t>Urinary continence</t>
  </si>
  <si>
    <t>Bowel Continence</t>
  </si>
  <si>
    <t>Cognitive skills for daily decision making, short-term memory, procedural memory, making self understood, and eating</t>
  </si>
  <si>
    <t>Members whose cognitive performance scale (CPS2) indicated intact functioning. The CPS2 is a composite measure of cognitive skills for daily decision making, short-term memory, procedural memory, making self understood, and how eats and drinks.</t>
  </si>
  <si>
    <t>Members who did not have any behavior symptoms (wandering, verbally abusive, physically abusive, socially inappropriate/disruptive, inappropriate public sexual behavior/disrobing, or resisting care)</t>
  </si>
  <si>
    <t>Behavioral symptoms</t>
  </si>
  <si>
    <t>Members who were continent, had bowel control with ostomy, or infrequently incontinent of feces over last 3 days</t>
  </si>
  <si>
    <t>Members who were continent, had control with any catheter or ostomy, or were infrequently incontinent of urine over last 3 days</t>
  </si>
  <si>
    <t>Living arrangement</t>
  </si>
  <si>
    <t>Self-reported anxious feelings</t>
  </si>
  <si>
    <t>Self-reported depressed feelings</t>
  </si>
  <si>
    <t>Members who reported no sad, depressed, or hopeless feelings</t>
  </si>
  <si>
    <t>Members who reported no anxious, restless, or uneasy feelings</t>
  </si>
  <si>
    <t>Members who lived alone</t>
  </si>
  <si>
    <t>All members except those who could not respond</t>
  </si>
  <si>
    <t>Members who did not experience severe or excruciating pain daily or on 1-2 days over the last 3 days</t>
  </si>
  <si>
    <t>Members who did not experience uncontrolled pain</t>
  </si>
  <si>
    <t>Members who were not lonely or did not experience any of the following: decline in social activities, 8 or more hours alone during the day, major life stressors, self-reported depression, or withdrawal from activities</t>
  </si>
  <si>
    <t>Lonely, social activities, time alone, stressors, self reported depressed feelings, and withdrawal</t>
  </si>
  <si>
    <t>Pain frequency and pain control</t>
  </si>
  <si>
    <t>https://www.health.ny.gov/health_care/managed_care/mltc/pdf/mltc_report_2016.pdf</t>
  </si>
  <si>
    <t>A formal consensus procedure, involving experts in relevant clinical, methodological, public health and organizational sciences</t>
  </si>
  <si>
    <t>Sources Reviewed to Date</t>
  </si>
  <si>
    <t>Acronym</t>
  </si>
  <si>
    <t>Full name</t>
  </si>
  <si>
    <t>ESRD</t>
  </si>
  <si>
    <t>End Stage Renal Disease Program</t>
  </si>
  <si>
    <t>HHQRP</t>
  </si>
  <si>
    <t>Home Health Quality Reporting Program</t>
  </si>
  <si>
    <t>HVBP</t>
  </si>
  <si>
    <t>Hospital Value-Based Purchasing Program</t>
  </si>
  <si>
    <t>IOPFQR</t>
  </si>
  <si>
    <t>Inpatient Psychiatric Facility Quality Reporting Program</t>
  </si>
  <si>
    <t>IQR</t>
  </si>
  <si>
    <t>Inpatient Quality Reporting Program</t>
  </si>
  <si>
    <t>IRFQRP</t>
  </si>
  <si>
    <t>Inpatient Rehabilitation Facility Quality Reporting Program</t>
  </si>
  <si>
    <t>LTCHQRP</t>
  </si>
  <si>
    <t>Long-Term Care Hospital Quality Reporting Program</t>
  </si>
  <si>
    <t>MIPS</t>
  </si>
  <si>
    <t>Merit-Based Incentive Payment System Program</t>
  </si>
  <si>
    <t xml:space="preserve">MSSP </t>
  </si>
  <si>
    <t>Medicare Share Savings Program</t>
  </si>
  <si>
    <t>PQRS</t>
  </si>
  <si>
    <t>Physician Quality Reporting System</t>
  </si>
  <si>
    <t>SNFQRP</t>
  </si>
  <si>
    <t>Skilled Nursing Facility Quality Reporting Program</t>
  </si>
  <si>
    <t>Glossary of Terms</t>
  </si>
  <si>
    <t>LTSS</t>
  </si>
  <si>
    <t>Long-Term Services and Supports</t>
  </si>
  <si>
    <t>CB</t>
  </si>
  <si>
    <t>Community-Based</t>
  </si>
  <si>
    <t>ED</t>
  </si>
  <si>
    <t>HBIPS-5</t>
  </si>
  <si>
    <t>Hospital Based Inpatient Psychiatric Services</t>
  </si>
  <si>
    <t>ICS</t>
  </si>
  <si>
    <t xml:space="preserve">Inpatient Consumer Survey </t>
  </si>
  <si>
    <t>IPF</t>
  </si>
  <si>
    <t>Inpatient Psychiatric Facility</t>
  </si>
  <si>
    <t>PATH</t>
  </si>
  <si>
    <t>ACSC</t>
  </si>
  <si>
    <t>Ambulatory Care Sensitive Condition</t>
  </si>
  <si>
    <t>Projects for Assistance in Transitions from Homelessness</t>
  </si>
  <si>
    <t>HCBS Measure Compedium</t>
  </si>
  <si>
    <t>ACO</t>
  </si>
  <si>
    <t>Accountable Care Organization</t>
  </si>
  <si>
    <t xml:space="preserve">0-100 measure of workforce development related to patient-centered communication, derived from items on the staff and patient surveys of the Communication Climate Assessment Toolkit </t>
  </si>
  <si>
    <t>Outcome, Structure</t>
  </si>
  <si>
    <r>
      <rPr>
        <b/>
        <sz val="11"/>
        <color theme="1"/>
        <rFont val="Calibri"/>
        <family val="2"/>
        <scheme val="minor"/>
      </rPr>
      <t xml:space="preserve">Scientific Acceptability, </t>
    </r>
    <r>
      <rPr>
        <sz val="11"/>
        <color theme="1"/>
        <rFont val="Calibri"/>
        <family val="2"/>
        <scheme val="minor"/>
      </rPr>
      <t>which refers to a measure’s reliability and validity, is the extent to which a measure, as specified, produces consistent (reliable) and credible (valid) results about the quality of care when implemented.</t>
    </r>
    <r>
      <rPr>
        <b/>
        <sz val="11"/>
        <color theme="1"/>
        <rFont val="Calibri"/>
        <family val="2"/>
        <scheme val="minor"/>
      </rPr>
      <t/>
    </r>
  </si>
  <si>
    <t>Use in federal, state programs and/or core sets</t>
  </si>
  <si>
    <r>
      <t xml:space="preserve">CMS measure inventory; IMPACT Act Measures; NQF Dual Eligibles Measure Sets;NQF Medicaid Adult and Child Core Sets; NQF HCBS; NQF Behavioral Health; NQF Person-Family Centered Care; NQF Care Coordination; Buying Value (RWJF); Managed Care Measures for New York state; Kaiser Family Foundation; Measuring Long-Term Services and Supports Rebalancing (Feb 2015); Kaiser Family Foundation; Rebalancing in Capitated Medicaid Managed Long-term Services and Supports Programs: Key Issues from a Roundtable Discussion on Measuring Performance (Feb 2015)
</t>
    </r>
    <r>
      <rPr>
        <u/>
        <sz val="11"/>
        <color theme="1"/>
        <rFont val="Calibri"/>
        <family val="2"/>
        <scheme val="minor"/>
      </rPr>
      <t>State Sources Reviewed</t>
    </r>
    <r>
      <rPr>
        <sz val="11"/>
        <color theme="1"/>
        <rFont val="Calibri"/>
        <family val="2"/>
        <scheme val="minor"/>
      </rPr>
      <t>: New York; Colorado; Oregon; Ohio; Arkansas; Washington; Massachusets</t>
    </r>
  </si>
  <si>
    <t xml:space="preserve">This program area focuses on supporting states’ efforts to design and implement Medicaid delivery system reform for Medicaid beneficiaries living in the community and using home and community-based services and social supports. It does not focus on institutional care. 
</t>
  </si>
  <si>
    <t>Legend</t>
  </si>
  <si>
    <t>Clinical Care</t>
  </si>
  <si>
    <t>Care Coordination</t>
  </si>
  <si>
    <t>Safety</t>
  </si>
  <si>
    <t>NY State Managed Long Term Care Measures</t>
  </si>
  <si>
    <t>NY built upon quality measures developed by interRAI (creators of our assessment instrument)</t>
  </si>
  <si>
    <t>Integrated Delivery System</t>
  </si>
  <si>
    <t>Population: Community, County, Region or State</t>
  </si>
  <si>
    <t>Medium- Paper record/medical record/EHR (pharmacy, laboratory)/registry (pharmacy/laboratory)</t>
  </si>
  <si>
    <t>High- Administrative/claims</t>
  </si>
  <si>
    <t xml:space="preserve">Measure Concept </t>
  </si>
  <si>
    <t>Judit Olah</t>
  </si>
  <si>
    <t>Rebalancing or transitioning from institution to community , Beneficiary measure of care coordination, Rebalancing or transitioning from institution to community , Beneficiary measure of care coordination, Rebalancing or transitioning from institution to community , Beneficiary measure of care coordination, Rebalancing or transitioning from institution to community , Beneficiary measure of care coordination</t>
  </si>
  <si>
    <t>Gains in Patient Activation (PAM) Scores at 12 Months</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</si>
  <si>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</si>
  <si>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</si>
  <si>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</si>
  <si>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Resource Use</t>
  </si>
  <si>
    <t>Efficiency</t>
  </si>
  <si>
    <t>Clinician Office/ Clinic /Physician Practice, Inpatient Rehabilitation Center , Outpatient Rehabilitation, Other</t>
  </si>
  <si>
    <t xml:space="preserve">NQF OPUS; TEP member recommened the addition of this measure </t>
  </si>
  <si>
    <t>A few organizations are using PAM (PAM change score) as a performance metric. Among those using PAM change score as a performance metric is Monroe Health in New York State. They use it with their Medicaid program in their coaching service. 
The DSRIP program in New York State is requiring the PAM in their Medicaid program. Their policies state that gains in PAM will be used as a performance measure. However, the exact amount of change in PAM is not yet determined (and the policy is not yet fully implemented). 
Planned uses for the measure:
WA State Medicaid Healht HOmes; South Carolina DHHS Healthy Outcomes Plan Program; Oregon CCO Legislation</t>
  </si>
  <si>
    <t>see notes section for current and planned uses of the measure</t>
  </si>
  <si>
    <t>Insignia Health</t>
  </si>
  <si>
    <t>PQRS; CMS EHR* Incentive Program; Physician Value-Based payment Modifier (VBM); health Plan Ranking; Medicaid Child Core Set; Medicaid Adult Core Set; Hospital Compare; Inpatient Psychiatric facility; Physician Feedback/Quality and Resource Use Reports; Qualified Health Plan; Quality Rating System: Quality Compass; Annual State of Health Care Quality; Accountable Care Organization Accreditation</t>
  </si>
  <si>
    <t>Core Set Health Home; NQF OPUS</t>
  </si>
  <si>
    <t>Home</t>
  </si>
  <si>
    <t>Home Health</t>
  </si>
  <si>
    <t>Hospice</t>
  </si>
  <si>
    <t>No Applicable Care Setting</t>
  </si>
  <si>
    <t xml:space="preserve">https://www.cms.gov/Medicare/Medicare-Fee-for-Service-Payment/sharedsavingsprogram/Downloads/MSSP-QM-Benchmarks-2015.pdf
</t>
  </si>
  <si>
    <t>Number and percent of Long-Term Care meetings that were represented by the program managers through in-person attendance or written reports</t>
  </si>
  <si>
    <t>Number of Long-Term Care meetings that were represented by the program managers through in-person attendance or written reports</t>
  </si>
  <si>
    <t>Number of Long-Term Care meetings</t>
  </si>
  <si>
    <t>Data Source: Meeting Minutes</t>
  </si>
  <si>
    <t>KanCare</t>
  </si>
  <si>
    <t xml:space="preserve">Number and percent of waiver participants who were determined to meet Level of Care requirements prior to receiving HCBS services </t>
  </si>
  <si>
    <t>Number of waiver participants who were determined to meet Level of Care requirements prior to receiving HCBS services D</t>
  </si>
  <si>
    <t xml:space="preserve">Total number of enrolled waiver participants </t>
  </si>
  <si>
    <t xml:space="preserve">Data Source: Operating Agency's data systems and Managed Care Organizatio ns (MCOs) encounter data </t>
  </si>
  <si>
    <t xml:space="preserve">Number and percent of waiver participants  who had assessments completed by the MCO that included physical, behavioral, and functional components to determine the member’s needs </t>
  </si>
  <si>
    <t>Number and percent of waiver participants who had assessment</t>
  </si>
  <si>
    <t xml:space="preserve">Data Source: KDADS Record Reviews </t>
  </si>
  <si>
    <t>NQF: #2371</t>
  </si>
  <si>
    <t>NQF: #2483</t>
  </si>
  <si>
    <t>NQF: # 0646</t>
  </si>
  <si>
    <t>Medicare Shared Savings Program; Merit-Based Incentive Payment System (MIPS) Program</t>
  </si>
  <si>
    <t>as of Dec. 2015: Initial Core Set of Health Care Quality Measures for Medicaid-Eligible Adults; Medicare Part C Display Measure;#Medicare Part C Plan Rating; Medicare: Qualified Health Plan (QHP) Quality Rating System (QRS)</t>
  </si>
  <si>
    <t xml:space="preserve">Number and percent of waiver participants whose record contains documentation indicating a choice of community-based services v. an institutional alternative </t>
  </si>
  <si>
    <t>Number of waiver participants whose files are reviewed for the documentatio</t>
  </si>
  <si>
    <t xml:space="preserve">Number of waiver participants whose record contains documentation indicating a choice of community-based services </t>
  </si>
  <si>
    <t>KanCare Measures
http://www.kancare.ks.gov/docs/default-source/policies-and-reports/quality-measurement/kancare-rfp---attachment-j-state-quality-strategy.pdf?sfvrsn=2</t>
  </si>
  <si>
    <t>KanCare Measures
http://www.kancare.ks.gov/docs/default-source/policies-and-reports/quality-measurement/kancare-rfp---attachment-j-state-quality-strategy.pdf?sfvrsn=3</t>
  </si>
  <si>
    <t>KanCare Measures
http://www.kancare.ks.gov/docs/default-source/policies-and-reports/quality-measurement/kancare-rfp---attachment-j-state-quality-strategy.pdf?sfvrsn=4</t>
  </si>
  <si>
    <t>KanCare Measures
http://www.kancare.ks.gov/docs/default-source/policies-and-reports/quality-measurement/kancare-rfp---attachment-j-state-quality-strategy.pdf?sfvrsn=5</t>
  </si>
  <si>
    <t xml:space="preserve">Number and percent of waiver participants whose record contains documentation indicating a choice of either self-directed or agency-directed care </t>
  </si>
  <si>
    <t>Number of waiver participants whose files are reviewed for the documentation</t>
  </si>
  <si>
    <t xml:space="preserve">Number of waiver participants whose record contains documentation indicating a choice of either self-directed or agency-directed care </t>
  </si>
  <si>
    <t>KanCare Measures
http://www.kancare.ks.gov/docs/default-source/policies-and-reports/quality-measurement/kancare-rfp---attachment-j-state-quality-strategy.pdf?sfvrsn=6</t>
  </si>
  <si>
    <t>Patient-Centered Medical Home has been identified</t>
  </si>
  <si>
    <t xml:space="preserve">Patient's is associated with a patient-centered medical home, PCMH. Rational: Receiving care from a PCMH means improved health literacy, patient eduation, extensive preventive care compliance, as well as more consistent referral follow up with community based health resources.  </t>
  </si>
  <si>
    <t xml:space="preserve">Clinical Risk Score </t>
  </si>
  <si>
    <t xml:space="preserve">Patient's clinical risks have been assessed and scored. Rational: An individual's risk score will speak to degrees of compliance with preventive measure guidelines, e. g. cancer screenings, addiction screening, and also chronic care management gaps. </t>
  </si>
  <si>
    <t>Individualized Plan of Care Completed</t>
  </si>
  <si>
    <t xml:space="preserve">Those With High Risk Score To Have an Individualized Plan of Care. Rational: Having an IPC will be a proxy for being connected to community based health resources, as well as to care coordination continuum. </t>
  </si>
  <si>
    <t>Referral To Community Based Health Resources</t>
  </si>
  <si>
    <t>Referral of High Risk Score Patients to Address Social Determinants of Health. Rational: Referral to community based health resources will be a proxy indicator for health behaviors at large.</t>
  </si>
  <si>
    <t>Chronic Care Management Readiness Assessment Completed</t>
  </si>
  <si>
    <t xml:space="preserve">Assesses patients' readiness to manage chronic conditions, assesses patient activation, patient engagement. Rational: Patient readiness assessment will indicate health behaviors that range from clinical goals to personal and lifestyle goals, personal barriers, and also addressing those barriers in the individuals' lives. </t>
  </si>
  <si>
    <t>Individuals with designated PCMH identified</t>
  </si>
  <si>
    <t>Population (by zipcode, by gender, etc. )</t>
  </si>
  <si>
    <t>those having risk score in their medical records</t>
  </si>
  <si>
    <t>those with completed IPC</t>
  </si>
  <si>
    <t>Individuals With Referrals</t>
  </si>
  <si>
    <t>Individuals With Completed Assessment</t>
  </si>
  <si>
    <t>Home‐ and Community‐Based Long Term Services and  Supports Use Measure Definition (HCBS) </t>
  </si>
  <si>
    <t>Person‐months associated with receipt of home‐ and community‐based LTSS by persons in the  eligible population in the measurement year (excludes nursing home services). 
Measure may be expressed as a rate per 1,000 member months or, equivalently, as a  percentage of denominator‐compliant member months. </t>
  </si>
  <si>
    <t>Washington Medicaid</t>
  </si>
  <si>
    <t>Washington State Department of Social and Health Services</t>
  </si>
  <si>
    <t>https://www.dshs.wa.gov/sites/default/files/SESA/rda/documents/cross-system/HCBS-NF-balance.pdf</t>
  </si>
  <si>
    <t>Homeless/ at-risk for homelessness</t>
  </si>
  <si>
    <t>Homeless/at-risk for homelessness</t>
  </si>
  <si>
    <t>Variant Metric 5 (option 1)</t>
  </si>
  <si>
    <t>Variant Metric 5 (option 2)</t>
  </si>
  <si>
    <t>Variant Metric 5 (option 3)</t>
  </si>
  <si>
    <t>Percent of homeless who are permanently housed for greater than 6 months</t>
  </si>
  <si>
    <t>Percent of homeless receiving housing services in PY that were referred for housing services</t>
  </si>
  <si>
    <t>Percent of homeless referred for supportive housing who receive supportive housing</t>
  </si>
  <si>
    <t>Number of participants in housing over 6 monhts</t>
  </si>
  <si>
    <t>Number of participants referred for housing services that receive services</t>
  </si>
  <si>
    <t>Number of participants referred for supportive housing who receive supportive housing</t>
  </si>
  <si>
    <t>Number of participants in housing for at least 6 monhts</t>
  </si>
  <si>
    <t>Number of participants referred for housing services</t>
  </si>
  <si>
    <t>Number of participants referred for supportive housing</t>
  </si>
  <si>
    <t>From Dana Durham</t>
  </si>
  <si>
    <t>California Whole Person Care Pilot</t>
  </si>
  <si>
    <t>California Whole Person Care Pilot Metric</t>
  </si>
  <si>
    <t>Healthy Days in the Community</t>
  </si>
  <si>
    <t>Average number of days within a year that dual eligible beneficiaries are alive and residing in the community without utilizing acute or post-acute health care services.</t>
  </si>
  <si>
    <t>Number of days within a year that dual eligible beneficiaries are alive and residing in the community without utilizing acute or post-acute health care services.</t>
  </si>
  <si>
    <t>Dual eligible beneficiaries 18 and older.</t>
  </si>
  <si>
    <t xml:space="preserve">Testing for potential use by the Centers for Medicare &amp; Medicaid Services (CMS) and State Medicaid agencies. </t>
  </si>
  <si>
    <t xml:space="preserve">Public comment stakeholder notification 
https://www.cms.gov/Medicare/Quality-Initiatives-Patient-Assessment-Instruments/MMS/CallforPublicComment.html </t>
  </si>
  <si>
    <t>Centers for Medicare &amp; Medicaid Services (CMS) has contracted with Mathematica Policy Research and its partners, Brandeis University and the National Committee for Quality Assurance, to develop measures for the following populations of Medicaid beneficiaries</t>
  </si>
  <si>
    <t>http://www.ncqa.org/programs/recognition/practices/patient-centered-medical-home-pcmh</t>
  </si>
  <si>
    <t>Health People 2020</t>
  </si>
  <si>
    <t>https://www.healthypeople.gov/node/4809/data_details
Data comes from Projects for Assistance in Transition from Homeleeness (PATH) grantees' annual report to SAMSHA on services provided,</t>
  </si>
  <si>
    <r>
      <t xml:space="preserve">The </t>
    </r>
    <r>
      <rPr>
        <b/>
        <sz val="11"/>
        <color theme="1"/>
        <rFont val="Calibri"/>
        <family val="2"/>
      </rPr>
      <t>measures consist of seven scale measures, 6 global rating and recommendation measures and 6 individual measures</t>
    </r>
    <r>
      <rPr>
        <sz val="11"/>
        <color theme="1"/>
        <rFont val="Calibri"/>
        <family val="2"/>
      </rPr>
      <t xml:space="preserve">:  </t>
    </r>
    <r>
      <rPr>
        <b/>
        <sz val="11"/>
        <color theme="1"/>
        <rFont val="Calibri"/>
        <family val="2"/>
      </rPr>
      <t>Scale Measures</t>
    </r>
    <r>
      <rPr>
        <sz val="11"/>
        <color theme="1"/>
        <rFont val="Calibri"/>
        <family val="2"/>
      </rPr>
      <t xml:space="preserve">
1. Staff are reliable and helpful –top-box score composed of 6 survey items
2. Staff listen and communicate well –top-box score composed of 11 survey items
3. Case manager is helpful - top-box score composed of 3 survey items
4. Choosing the services that matter to you - top-box score composed of 2 survey items
5. Transportation to medical appointments - top-box score composed of 3 survey items
6. Personal safety and respect - top-box score composed of 3 survey items
7. Planning your time and activities top-box score composed of 6 survey items
</t>
    </r>
    <r>
      <rPr>
        <b/>
        <sz val="11"/>
        <color theme="1"/>
        <rFont val="Calibri"/>
        <family val="2"/>
      </rPr>
      <t>Global Ratings Measures</t>
    </r>
    <r>
      <rPr>
        <sz val="11"/>
        <color theme="1"/>
        <rFont val="Calibri"/>
        <family val="2"/>
      </rPr>
      <t xml:space="preserve">
8. Global rating of personal assistance and behavioral health staff- top-box score on a 0-10 scale
9. Global rating of homemaker- top-box score on a 0-10 scale
10. Global rating of case manager- top-box score on a 0-10 scale
</t>
    </r>
    <r>
      <rPr>
        <b/>
        <sz val="11"/>
        <color theme="1"/>
        <rFont val="Calibri"/>
        <family val="2"/>
      </rPr>
      <t>Recommendations Measures</t>
    </r>
    <r>
      <rPr>
        <sz val="11"/>
        <color theme="1"/>
        <rFont val="Calibri"/>
        <family val="2"/>
      </rPr>
      <t xml:space="preserve">
11. Would recommend personal assistance/behavioral health staff to family and friends – top-box score on a 1-4 scale (Definitely no, Probably no, Probably yes, Definitely yes)
12. Would recommend homemaker to family and friends –– top-box score on a 1-4 scale (Definitely no, Probably no, Probably yes, Definitely yes)
13. Would recommend case manager to family and friends– top-box score on a 1-4 scale (Definitely no, Probably no, Probably yes, Definitely yes)
Unmet Needs Measures
14. Unmet need in dressing/bathing due to lack of help–top-box score on a Yes, No scale
15. Unmet need in meal preparation/eating due to lack of help– top-box score on a Yes, No scale
16. Unmet need in medication administration due to lack of help– top-box score on a Yes, No scale
17. Unmet need in toileting due to lack of help– top-box score on a Yes, No scale
18. Unmet need with household tasks due to lack of help– top-box score on a Yes, No scale
Physical Safety Measure
19. Hit or hurt by staff – top-box score on a Yes, No scale
</t>
    </r>
  </si>
  <si>
    <r>
      <t>l</t>
    </r>
    <r>
      <rPr>
        <b/>
        <sz val="11"/>
        <color theme="1"/>
        <rFont val="Calibri"/>
        <family val="2"/>
      </rPr>
      <t>evel of analysis</t>
    </r>
    <r>
      <rPr>
        <sz val="11"/>
        <color theme="1"/>
        <rFont val="Calibri"/>
        <family val="2"/>
      </rPr>
      <t xml:space="preserve">: individual level data. Results are aggregated and displayed to the level of the state and the type of program within the state, when appropriate
</t>
    </r>
    <r>
      <rPr>
        <b/>
        <sz val="11"/>
        <color theme="1"/>
        <rFont val="Calibri"/>
        <family val="2"/>
      </rPr>
      <t>Service type</t>
    </r>
    <r>
      <rPr>
        <sz val="11"/>
        <color theme="1"/>
        <rFont val="Calibri"/>
        <family val="2"/>
      </rPr>
      <t xml:space="preserve">: Medicaid waivers, Medicaid state plans, state-funded programs, Older American Act programs, skilled nursing facilities, and MLTSS populations 
</t>
    </r>
    <r>
      <rPr>
        <b/>
        <sz val="11"/>
        <color theme="1"/>
        <rFont val="Calibri"/>
        <family val="2"/>
      </rPr>
      <t>Validy testing</t>
    </r>
    <r>
      <rPr>
        <sz val="11"/>
        <color theme="1"/>
        <rFont val="Calibri"/>
        <family val="2"/>
      </rPr>
      <t xml:space="preserve">: face validity testing and cognitive testing
</t>
    </r>
    <r>
      <rPr>
        <b/>
        <sz val="11"/>
        <color theme="1"/>
        <rFont val="Calibri"/>
        <family val="2"/>
      </rPr>
      <t>Reliability Testing</t>
    </r>
    <r>
      <rPr>
        <sz val="11"/>
        <color theme="1"/>
        <rFont val="Calibri"/>
        <family val="2"/>
      </rPr>
      <t xml:space="preserve">: inter-rater reliability </t>
    </r>
  </si>
  <si>
    <r>
      <rPr>
        <b/>
        <sz val="11"/>
        <color theme="1"/>
        <rFont val="Calibri"/>
        <family val="2"/>
      </rPr>
      <t>Level of analysis</t>
    </r>
    <r>
      <rPr>
        <sz val="11"/>
        <color theme="1"/>
        <rFont val="Calibri"/>
        <family val="2"/>
      </rPr>
      <t xml:space="preserve">: individual level data. Results are aggregated and displayed to the level of the state and the type of program within the state, when appropriate
</t>
    </r>
    <r>
      <rPr>
        <b/>
        <sz val="11"/>
        <color theme="1"/>
        <rFont val="Calibri"/>
        <family val="2"/>
      </rPr>
      <t>Service Type</t>
    </r>
    <r>
      <rPr>
        <sz val="11"/>
        <color theme="1"/>
        <rFont val="Calibri"/>
        <family val="2"/>
      </rPr>
      <t xml:space="preserve">: Services includes are those long term care services delivered by state DD systems including Medicaid waiver and ICF-MR funded services.
</t>
    </r>
    <r>
      <rPr>
        <b/>
        <sz val="11"/>
        <color theme="1"/>
        <rFont val="Calibri"/>
        <family val="2"/>
      </rPr>
      <t>Validity Testing:</t>
    </r>
    <r>
      <rPr>
        <sz val="11"/>
        <color theme="1"/>
        <rFont val="Calibri"/>
        <family val="2"/>
      </rPr>
      <t xml:space="preserve"> c testing has been performed periodically by HSRI, NADDDS, and by several states who use the NCI, including CA and PA. Results of psychometric testing </t>
    </r>
  </si>
  <si>
    <r>
      <t xml:space="preserve">The CAHPS Health Plan Survey is a standardized survey instrument which asks enrollees to report on their experiences accessing care and health plan information, and the quality of care received by physicians. HP-CAHPS Version 4.0 was endorsed by NQF in July 2007 (NQF #0006). The survey is part of the CAHPS family of patient experience surveys and is available in the public domain at https://cahps.ahrq.gov/surveys-guidance/hp/index.html.
The survey’s target population includes individuals of all ages (18 and older for the Adult version; parents or guardians of children aged 0-17 for the Child version) who have been enrolled in a health plan for a specified period of time (6 months or longer for Medicaid version, 12 months or longer for Commercial version) with no more than one 30-day break in enrollment. </t>
    </r>
    <r>
      <rPr>
        <b/>
        <sz val="11"/>
        <color theme="1"/>
        <rFont val="Calibri"/>
        <family val="2"/>
      </rPr>
      <t>The CAHPS Adult Health Plan Survey has 39 items,</t>
    </r>
    <r>
      <rPr>
        <sz val="11"/>
        <color theme="1"/>
        <rFont val="Calibri"/>
        <family val="2"/>
      </rPr>
      <t xml:space="preserve"> and the CAHPS Child Health Plan Survey has 41 core items. </t>
    </r>
    <r>
      <rPr>
        <b/>
        <sz val="11"/>
        <color theme="1"/>
        <rFont val="Calibri"/>
        <family val="2"/>
      </rPr>
      <t xml:space="preserve">Ten of the adult survey items </t>
    </r>
    <r>
      <rPr>
        <sz val="11"/>
        <color theme="1"/>
        <rFont val="Calibri"/>
        <family val="2"/>
      </rPr>
      <t xml:space="preserve">and 11 of the child survey items </t>
    </r>
    <r>
      <rPr>
        <b/>
        <sz val="11"/>
        <color theme="1"/>
        <rFont val="Calibri"/>
        <family val="2"/>
      </rPr>
      <t>are organized into 4 composite measures</t>
    </r>
    <r>
      <rPr>
        <sz val="11"/>
        <color theme="1"/>
        <rFont val="Calibri"/>
        <family val="2"/>
      </rPr>
      <t xml:space="preserve">, </t>
    </r>
    <r>
      <rPr>
        <b/>
        <sz val="11"/>
        <color theme="1"/>
        <rFont val="Calibri"/>
        <family val="2"/>
      </rPr>
      <t>and each survey also has 4 single-item rating measures.</t>
    </r>
    <r>
      <rPr>
        <sz val="11"/>
        <color theme="1"/>
        <rFont val="Calibri"/>
        <family val="2"/>
      </rPr>
      <t xml:space="preserve"> Each measure is used to assess a particular domain of health plan and care quality from the patient’s perspective.
</t>
    </r>
  </si>
  <si>
    <r>
      <t xml:space="preserve">0005 CAHPS Clinician &amp; Group Surveys (CG-CAHPS) – Adult, Child (Adult Primary Care, Pediatric Care, and Specialist Care Surveys)
Measure - </t>
    </r>
    <r>
      <rPr>
        <b/>
        <sz val="11"/>
        <color theme="1"/>
        <rFont val="Calibri"/>
        <family val="2"/>
      </rPr>
      <t>Getting Timely Appointments, Care and Information</t>
    </r>
    <r>
      <rPr>
        <sz val="11"/>
        <color theme="1"/>
        <rFont val="Calibri"/>
        <family val="2"/>
      </rPr>
      <t xml:space="preserve">
Measure - Doctor's office followed up with test results
Measure - How Well Doctors Communicate With Patients
Measure - Helpful, Courteous, and Respectiful Office Staff
Measure - Doctor gave easy to understand instructions about taking care of health problems</t>
    </r>
  </si>
  <si>
    <r>
      <t xml:space="preserve">CAHPS® Home and Community Based Services (HCBS) Measures derive from a cross disability survey to elicit feedback from adult Medicaid beneficiaries receiving home and community based services (HCBS) about the quality of the long-term services and supports they receive in the community and delivered to them under the auspices of a state Medicaid HCBS program. The unit of analysis is the Medicaid HCBS program, and the accountable entity is the operating entity responsible for managing and overseeing a specific HCBS program within a given state.  The measures consist of seven scale measures, 6 global rating and recommendation measures and 6 individual measures
The </t>
    </r>
    <r>
      <rPr>
        <i/>
        <sz val="11"/>
        <color theme="1"/>
        <rFont val="Calibri"/>
        <family val="2"/>
      </rPr>
      <t>measures</t>
    </r>
    <r>
      <rPr>
        <sz val="11"/>
        <color theme="1"/>
        <rFont val="Calibri"/>
        <family val="2"/>
      </rPr>
      <t xml:space="preserve"> consist of seven scale measures, 6 global rating and recommendation measures and 6 individual measures:  Scale Measures
1. Staff are reliable and helpful –top-box score composed of 6 survey items
2. Staff listen and communicate well –top-box score composed of 11 survey items
3. Case manager is helpful - top-box score composed of 3 survey items
4. </t>
    </r>
    <r>
      <rPr>
        <b/>
        <sz val="11"/>
        <color theme="1"/>
        <rFont val="Calibri"/>
        <family val="2"/>
      </rPr>
      <t>Choosing the services that matter to you</t>
    </r>
    <r>
      <rPr>
        <sz val="11"/>
        <color theme="1"/>
        <rFont val="Calibri"/>
        <family val="2"/>
      </rPr>
      <t xml:space="preserve"> - top-box score composed of 2 survey items
5. </t>
    </r>
    <r>
      <rPr>
        <b/>
        <sz val="11"/>
        <color theme="1"/>
        <rFont val="Calibri"/>
        <family val="2"/>
      </rPr>
      <t>Transportation to medical appointments</t>
    </r>
    <r>
      <rPr>
        <sz val="11"/>
        <color theme="1"/>
        <rFont val="Calibri"/>
        <family val="2"/>
      </rPr>
      <t xml:space="preserve"> - top-box score composed of 3 survey items
6.</t>
    </r>
    <r>
      <rPr>
        <b/>
        <sz val="11"/>
        <color theme="1"/>
        <rFont val="Calibri"/>
        <family val="2"/>
      </rPr>
      <t xml:space="preserve"> Personal safety and respect</t>
    </r>
    <r>
      <rPr>
        <sz val="11"/>
        <color theme="1"/>
        <rFont val="Calibri"/>
        <family val="2"/>
      </rPr>
      <t xml:space="preserve"> - top-box score composed of 3 survey items
7. Planning your time and activities top-box score composed of 6 survey items
Global Ratings Measures
8. Global rating of personal assistance and behavioral health staff- top-box score on a 0-10 scale
9. Global rating of homemaker- top-box score on a 0-10 scale
10. Global rating of case manager- top-box score on a 0-10 scale
Recommendations Measures
11. Would recommend personal assistance/behavioral health staff to family and friends – top-box score on a 1-4 scale (Definitely no, Probably no, Probably yes, Definitely yes)
12. Would recommend homemaker to family and friends –– top-box score on a 1-4 scale (Definitely no, Probably no, Probably yes, Definitely yes)
13. Would recommend case manager to family and friends– top-box score on a 1-4 scale (Definitely no, Probably no, Probably yes, Definitely yes)
Unmet Needs Measures
14. </t>
    </r>
    <r>
      <rPr>
        <b/>
        <sz val="11"/>
        <color theme="1"/>
        <rFont val="Calibri"/>
        <family val="2"/>
      </rPr>
      <t>Unmet need in dressing/bathing due to lack of help</t>
    </r>
    <r>
      <rPr>
        <sz val="11"/>
        <color theme="1"/>
        <rFont val="Calibri"/>
        <family val="2"/>
      </rPr>
      <t xml:space="preserve">–top-box score on a Yes, No scale
15. </t>
    </r>
    <r>
      <rPr>
        <b/>
        <sz val="11"/>
        <color theme="1"/>
        <rFont val="Calibri"/>
        <family val="2"/>
      </rPr>
      <t>Unmet need in meal preparation/eating due to lack of help</t>
    </r>
    <r>
      <rPr>
        <sz val="11"/>
        <color theme="1"/>
        <rFont val="Calibri"/>
        <family val="2"/>
      </rPr>
      <t xml:space="preserve">– top-box score on a Yes, No scale
16. Unmet need in medication administration due to lack of help– top-box score on a Yes, No scale
17. </t>
    </r>
    <r>
      <rPr>
        <b/>
        <sz val="11"/>
        <color theme="1"/>
        <rFont val="Calibri"/>
        <family val="2"/>
      </rPr>
      <t>Unmet need in toileting due to lack of help–</t>
    </r>
    <r>
      <rPr>
        <sz val="11"/>
        <color theme="1"/>
        <rFont val="Calibri"/>
        <family val="2"/>
      </rPr>
      <t xml:space="preserve"> top-box score on a Yes, No scale
18. </t>
    </r>
    <r>
      <rPr>
        <b/>
        <sz val="11"/>
        <color theme="1"/>
        <rFont val="Calibri"/>
        <family val="2"/>
      </rPr>
      <t>Unmet need with household tasks due to lack of help</t>
    </r>
    <r>
      <rPr>
        <sz val="11"/>
        <color theme="1"/>
        <rFont val="Calibri"/>
        <family val="2"/>
      </rPr>
      <t xml:space="preserve">– top-box score on a Yes, No scale
Physical Safety Measure
19. Hit or hurt by staff – top-box score on a Yes, No scale
</t>
    </r>
  </si>
  <si>
    <r>
      <t xml:space="preserve">NCI-AD currently consists of the in-person Consumer Survey tool, with participating states opting-in for participation in the Survey each year.  The survey was developed to measure approximately 50 “indicators” of good outcomes of LTSS for older adults and adults with physical and other disabilities, excluding adults with ID/DD. The sample includes older adults and adults with physical disabilities accessing publicly-funded services through Medicaid (both waiver and state plan, as well as nursing facility), state-funded programs, as well as older adults served by Older Americans Act programs. The full in-person survey consists of 86 questions (+2 optional questions); the proxy version of the survey consists of a subset of 51 questions.  
</t>
    </r>
    <r>
      <rPr>
        <b/>
        <sz val="11"/>
        <color theme="1"/>
        <rFont val="Calibri"/>
        <family val="2"/>
      </rPr>
      <t>The</t>
    </r>
    <r>
      <rPr>
        <sz val="11"/>
        <color theme="1"/>
        <rFont val="Calibri"/>
        <family val="2"/>
      </rPr>
      <t xml:space="preserve"> </t>
    </r>
    <r>
      <rPr>
        <b/>
        <sz val="11"/>
        <color theme="1"/>
        <rFont val="Calibri"/>
        <family val="2"/>
      </rPr>
      <t>indicators are</t>
    </r>
    <r>
      <rPr>
        <sz val="11"/>
        <color theme="1"/>
        <rFont val="Calibri"/>
        <family val="2"/>
      </rPr>
      <t xml:space="preserve">: 
- Proportion of people who are able to participate in preferred activities outside of home when and with whom they want
- Proportion of people who are involved in making decisions about their everyday lives including where they live, what they do during the day, the staff that supports them and with whom they spend time
- Proportion of people who are able to see or talk to their friends and families when they want to
- Proportion of people who are (not) lonely
- Proportion of people who are satisfied with where they live
- Proportion of people who are satisfied with what they do during the day
- Proportion of people who are satisfied with staff who work with them
- Proportion of people who know who to call with a complaint, concern, or question about their services
- Proportion of people whose CM talks to them about any needs that are not being met
- Proportion of people who can get in contact with their CM when they need to
- Proportion of people who receive the services that they need
- Proportion of people finding out about services from service agencies
- Proportion of people who want help planning for future need for services
- Proportion of people who have an emergency plan in place
- Proportion of people whose support workers come when they are supposed to
- Proportion of people who use a relative as their support person
- Proportion of people discharged from the hospital or LTC facility who felt comfortable going home
- Proportion of people making a transition from hospital or LTC facility who had adequate follow-up
- Proportion of people who know how to manage their chronic conditions
- Proportion of people who have adequate transportation
- Proportion of people who get needed equipment, assistive devices (wheelchairs, grab bars, home modifications, etc.)
- Proportion of people who have access to information about services in their preferred language
- Proportion of people who feel safe at home
- Proportion of people who feel safe around their staff/ caregiver
- Proportion of people who feel that their belongings are safe
- Proportion of people whose fear of falling is managed
- Proportion of people who are able to get to safety quickly in case of an emergency
- Proportion of people who have been to the ER in the past 12 months
- Proportion of people who have had needed health screenings and vaccinations in a timely manner (e.g., vision, hearing, dental, etc.)
- Proportion of people who can get an appointment their doctor when they need to
- The proportion of people who have access to mental health services when they need them
- The proportion of people in poor health
- Proportion of people with unaddressed memory concerns
- Proportion of people taking medications that help them feel less sad/depressed
- Proportion of people who know what their medications are for
- Proportion of people whose basic rights are respected by others
- Proportion of people whose staff/worker/caregiver treat them with respect
- Proportion of people self-directing
- Proportion of people who can choose or change the kind of services they receive and who provides them
- Proportion of people who have a paid job
- Proportion of people whose job pays at least minimum wage
- Proportion of people who would like a job
- Proportion of people who have had job search assistance
- Proportion of people who volunteer
- Proportion of people who have adequate support to perform ADLs (bathing, toileting, taking meds, etc.) and IADLs (cleaning, laundry, etc)
- Proportion of people who have access to healthy foods
- Proportion of people who have ever had to cut back on food because of money
- Proportion of people who want help planning for future need for services
- Proportion of people who have decision-making assistance
- Proportion of people who feel in control of their lives
</t>
    </r>
  </si>
  <si>
    <r>
      <t xml:space="preserve">The NCI consists of an in-person Consumer Survey tool, as well as mail surveys, with participating states opting-in for participation in each of the surveys each year. 
The sample is drawn from services recipients of publicly funded DD services including Medicaid waivers, and ICF funded settings. 
The full in-person survey consists of 58 questions, some of which have multiple parts. </t>
    </r>
    <r>
      <rPr>
        <b/>
        <sz val="11"/>
        <color theme="1"/>
        <rFont val="Calibri"/>
        <family val="2"/>
      </rPr>
      <t>Measures:</t>
    </r>
    <r>
      <rPr>
        <sz val="11"/>
        <color theme="1"/>
        <rFont val="Calibri"/>
        <family val="2"/>
      </rPr>
      <t xml:space="preserve"> 
• The proportion of people who have a paid job in the community.
• Of those with a paid community job, the average number of biweekly hours worked and earnings.  
• The proportion of people who have a goal of integrated employment in their individualized service plan.
• Of those with a paid community job, the proportion of people who get paid time off.
• Of those with a paid community job, the average length of time they have been working at their current job.
• Of those with a paid community job, the proportion of people who are self-employed.
• Of those with a paid community job, the most common types of community jobs.
• The proportion of people who do not have a job in the community, but would like one.
• The proportion of people who go to a workshop or day program (in a segregated setting).
• The proportion of people who take part in activities to improve job opportunities.
• The proportion of people who do volunteer work.
• The proportion of people who do things in their community they like to do as often as they want.
• The proportion of people who regularly participate in everyday integrated activities in their communities.
• The proportion of people who make choices about their lives, including: housing, roommates, jobs, and daily activities.
• The proportion of people who make choices about the people who support them.
• The proportion of people who are using a self- or participant-directed option.
• Of those using a self- or participant-directed option, who makes decisions about how the budget it used.
• Of those using a self- or participant-directed option, the proportion of people who take part in self-directed activities (such as hiring or firing staff).
• The proportion of people self-directing who report they have enough help in deciding how to use their budget/services.  
• The proportion of people self-directing who receive information about their budget/services that is easy to understand.
• The proportion of people who have friends and relationships with people other than support staff and family members.
• The proportion of people who want more help to create or maintain relationships.
• The proportion of people who are able to see or keep contact with their friends and family when they want.
• The proportion of people who can go out on a date if they want to.  
• The proportion of people who (do not) feel lonely.
• The proportion of people satisfied with where they live.
• The proportion of people who are satisfied with their job and/or day program or workshop.
• The proportion of people who feel services and supports help them to have a good life.
• The proportion of people who feel afraid in various places (e.g., home, work, in transport).
• The proportion of people who have someone to go to for help when they feel afraid.
• The proportion of people who have a primary care physician.
• The proportion of people who had regular routine exams and flu vaccination in a timely manner.
• Proportion of people who had preventive screenings in a timely manner.
• The proportion of people described as having poor health.
• The proportion of people taking medications for mood, anxiety and/or psychotic disorders.
• Of those taking medication for mood, anxiety and/or psychotic disorder, the number of medications taken.
• The proportion of people taking medications for behavioral challenges.
• Of those taking medication for behavioral challenges, the number of medications taken.
• The proportion of people who maintain healthy habits in such areas as smoking, weight, and exercise.
• The proportion of people whose name is listed on the lease to their home or apartment.
• The proportion of people whose basic rights are respected by others.
• The proportion of people who time alone at home and with visitors.
• The proportion of people whose support staff treat them with respect.
• The proportion of people who have participated in a self-advocacy meeting or event.
• The proportion of people who have voted in a local, state or federal election.
• The proportion of people who have met their service coordinators.
• The proportion of people who whose case manager/service coordinators ask them what they want.
• The proportion of people who are able to get in contact with their case manager/service coordinator.
• The proportion of people who took an active part in their last service planning meeting.
• The proportion of people who feel their staff have adequate training.
• The proportion of people whose support workers come and leave when they are supposed to.
• The proportion of people who have met their service coordinators.
• The proportion of people who whose case manager/service coordinators ask them what they want.
• The proportion of people who are able to get in contact with their case manager/service coordinator.
• The proportion of people who took an active part in their last service planning meeting.
• The proportion of people who feel their staff have adequate training.
• The proportion of people whose support workers come and leave when they are supposed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</si>
</sst>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1"/>
      <color theme="1"/>
      <name val="Calibri"/>
      <family val="2"/>
      <scheme val="minor"/>
    </font>
    <font>
      <b/>
      <sz val="11"/>
      <color theme="1"/>
      <name val="Calibri"/>
      <family val="2"/>
      <scheme val="minor"/>
    </font>
    <font>
      <sz val="11"/>
      <color theme="1"/>
      <name val="Symbol"/>
      <family val="1"/>
      <charset val="2"/>
    </font>
    <font>
      <b/>
      <sz val="11"/>
      <color theme="0"/>
      <name val="Calibri"/>
      <family val="2"/>
      <scheme val="minor"/>
    </font>
    <font>
      <u/>
      <sz val="11"/>
      <color theme="1"/>
      <name val="Calibri"/>
      <family val="2"/>
      <scheme val="minor"/>
    </font>
    <font>
      <sz val="11"/>
      <color indexed="8"/>
      <name val="Calibri"/>
      <family val="2"/>
    </font>
    <font>
      <u/>
      <sz val="11"/>
      <color theme="10"/>
      <name val="Calibri"/>
      <family val="2"/>
      <scheme val="minor"/>
    </font>
    <font>
      <b/>
      <sz val="11"/>
      <color theme="0"/>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name val="Calibri"/>
      <family val="2"/>
      <scheme val="minor"/>
    </font>
    <font>
      <b/>
      <sz val="11"/>
      <color theme="1"/>
      <name val="Calibri"/>
      <family val="2"/>
    </font>
    <font>
      <sz val="11"/>
      <color theme="1"/>
      <name val="Calibri"/>
      <family val="2"/>
    </font>
    <font>
      <u/>
      <sz val="11"/>
      <color theme="1"/>
      <name val="Calibri"/>
      <family val="2"/>
    </font>
    <font>
      <i/>
      <sz val="11"/>
      <color theme="1"/>
      <name val="Calibri"/>
      <family val="2"/>
    </font>
    <font>
      <sz val="12"/>
      <color theme="1"/>
      <name val="Calibri"/>
      <family val="2"/>
    </font>
  </fonts>
  <fills count="43">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44">
    <xf numFmtId="0" fontId="0" fillId="0" borderId="0"/>
    <xf numFmtId="0" fontId="5" fillId="0" borderId="0"/>
    <xf numFmtId="0" fontId="6" fillId="0" borderId="0" applyNumberFormat="0" applyFill="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7" applyNumberFormat="0" applyAlignment="0" applyProtection="0"/>
    <xf numFmtId="0" fontId="16" fillId="10" borderId="8" applyNumberFormat="0" applyAlignment="0" applyProtection="0"/>
    <xf numFmtId="0" fontId="17" fillId="10" borderId="7" applyNumberFormat="0" applyAlignment="0" applyProtection="0"/>
    <xf numFmtId="0" fontId="18" fillId="0" borderId="9" applyNumberFormat="0" applyFill="0" applyAlignment="0" applyProtection="0"/>
    <xf numFmtId="0" fontId="3" fillId="11" borderId="10" applyNumberFormat="0" applyAlignment="0" applyProtection="0"/>
    <xf numFmtId="0" fontId="19" fillId="0" borderId="0" applyNumberFormat="0" applyFill="0" applyBorder="0" applyAlignment="0" applyProtection="0"/>
    <xf numFmtId="0" fontId="8" fillId="12" borderId="11" applyNumberFormat="0" applyFont="0" applyAlignment="0" applyProtection="0"/>
    <xf numFmtId="0" fontId="20" fillId="0" borderId="0" applyNumberFormat="0" applyFill="0" applyBorder="0" applyAlignment="0" applyProtection="0"/>
    <xf numFmtId="0" fontId="1" fillId="0" borderId="12" applyNumberFormat="0" applyFill="0" applyAlignment="0" applyProtection="0"/>
    <xf numFmtId="0" fontId="21"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21" fillId="36" borderId="0" applyNumberFormat="0" applyBorder="0" applyAlignment="0" applyProtection="0"/>
    <xf numFmtId="0" fontId="22" fillId="0" borderId="0" applyNumberFormat="0" applyFill="0" applyBorder="0" applyAlignment="0" applyProtection="0"/>
  </cellStyleXfs>
  <cellXfs count="70">
    <xf numFmtId="0" fontId="0" fillId="0" borderId="0" xfId="0"/>
    <xf numFmtId="0" fontId="0" fillId="0" borderId="0" xfId="0" applyAlignment="1">
      <alignment vertical="top" wrapText="1"/>
    </xf>
    <xf numFmtId="0" fontId="0" fillId="0" borderId="0" xfId="0" applyAlignment="1">
      <alignment horizontal="center" vertical="top" wrapText="1"/>
    </xf>
    <xf numFmtId="0" fontId="2" fillId="0" borderId="1" xfId="0" applyFont="1" applyBorder="1" applyAlignment="1">
      <alignment horizontal="left" vertical="top" wrapText="1"/>
    </xf>
    <xf numFmtId="0" fontId="0" fillId="0" borderId="1" xfId="0" applyBorder="1" applyAlignment="1">
      <alignment vertical="top" wrapText="1"/>
    </xf>
    <xf numFmtId="0" fontId="0" fillId="0" borderId="2" xfId="0" applyBorder="1" applyAlignment="1">
      <alignment vertical="top" wrapText="1"/>
    </xf>
    <xf numFmtId="0" fontId="7" fillId="4" borderId="3" xfId="0" applyFont="1" applyFill="1" applyBorder="1" applyAlignment="1">
      <alignment horizontal="left" vertical="top" wrapText="1"/>
    </xf>
    <xf numFmtId="49" fontId="7" fillId="4" borderId="3" xfId="0" applyNumberFormat="1" applyFont="1" applyFill="1" applyBorder="1" applyAlignment="1">
      <alignment horizontal="left" vertical="top" wrapText="1"/>
    </xf>
    <xf numFmtId="0" fontId="0" fillId="0" borderId="0" xfId="0" applyAlignment="1">
      <alignment vertical="top"/>
    </xf>
    <xf numFmtId="0" fontId="3" fillId="4" borderId="0" xfId="0" applyFont="1" applyFill="1" applyAlignment="1">
      <alignment vertical="top"/>
    </xf>
    <xf numFmtId="0" fontId="0" fillId="0" borderId="3" xfId="0" applyFont="1" applyBorder="1" applyAlignment="1">
      <alignment vertical="top" wrapText="1"/>
    </xf>
    <xf numFmtId="0" fontId="0" fillId="37" borderId="3" xfId="0" applyFill="1" applyBorder="1" applyAlignment="1">
      <alignment vertical="top"/>
    </xf>
    <xf numFmtId="0" fontId="3" fillId="4" borderId="0" xfId="0" applyFont="1" applyFill="1" applyAlignment="1">
      <alignment vertical="top" wrapText="1"/>
    </xf>
    <xf numFmtId="0" fontId="0" fillId="0" borderId="3" xfId="0" applyBorder="1" applyAlignment="1">
      <alignment vertical="top" wrapText="1"/>
    </xf>
    <xf numFmtId="0" fontId="0" fillId="0" borderId="0" xfId="0" applyBorder="1" applyAlignment="1">
      <alignment horizontal="center" vertical="top" wrapText="1"/>
    </xf>
    <xf numFmtId="0" fontId="3" fillId="2" borderId="3" xfId="0" applyFont="1" applyFill="1" applyBorder="1" applyAlignment="1">
      <alignment horizontal="center" vertical="top" wrapText="1"/>
    </xf>
    <xf numFmtId="0" fontId="0" fillId="0" borderId="3" xfId="0" applyFont="1" applyBorder="1" applyAlignment="1">
      <alignment horizontal="left" vertical="top" wrapText="1"/>
    </xf>
    <xf numFmtId="0" fontId="0" fillId="0" borderId="3" xfId="0"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vertical="top"/>
    </xf>
    <xf numFmtId="0" fontId="3" fillId="4" borderId="3" xfId="0" applyFont="1" applyFill="1" applyBorder="1" applyAlignment="1">
      <alignment horizontal="left"/>
    </xf>
    <xf numFmtId="0" fontId="0" fillId="37" borderId="3" xfId="0" applyFont="1" applyFill="1" applyBorder="1" applyAlignment="1">
      <alignment wrapText="1"/>
    </xf>
    <xf numFmtId="0" fontId="0" fillId="0" borderId="3" xfId="0" applyBorder="1" applyAlignment="1"/>
    <xf numFmtId="0" fontId="0" fillId="37" borderId="3" xfId="0" applyFont="1" applyFill="1" applyBorder="1"/>
    <xf numFmtId="0" fontId="0" fillId="0" borderId="3" xfId="0" applyBorder="1"/>
    <xf numFmtId="0" fontId="0" fillId="0" borderId="0" xfId="0" applyFill="1" applyBorder="1" applyAlignment="1">
      <alignment vertical="top"/>
    </xf>
    <xf numFmtId="0" fontId="0" fillId="0" borderId="0" xfId="0" applyFill="1" applyBorder="1" applyAlignment="1">
      <alignment vertical="top" wrapText="1"/>
    </xf>
    <xf numFmtId="0" fontId="0" fillId="0" borderId="3" xfId="0" applyFont="1" applyFill="1" applyBorder="1" applyAlignment="1">
      <alignment horizontal="left"/>
    </xf>
    <xf numFmtId="0" fontId="0" fillId="0" borderId="0" xfId="0" applyAlignment="1">
      <alignment horizontal="center" vertical="center" wrapText="1"/>
    </xf>
    <xf numFmtId="0" fontId="3" fillId="2" borderId="3" xfId="0" applyFont="1" applyFill="1" applyBorder="1" applyAlignment="1">
      <alignment horizontal="center" vertical="center" wrapText="1"/>
    </xf>
    <xf numFmtId="0" fontId="1" fillId="37" borderId="3" xfId="0" applyFont="1" applyFill="1" applyBorder="1" applyAlignment="1">
      <alignment horizontal="center" vertical="center" wrapText="1"/>
    </xf>
    <xf numFmtId="0" fontId="0" fillId="0" borderId="3" xfId="0" applyBorder="1" applyAlignment="1">
      <alignment vertical="center" wrapText="1"/>
    </xf>
    <xf numFmtId="0" fontId="3" fillId="4" borderId="0" xfId="0" applyFont="1" applyFill="1"/>
    <xf numFmtId="0" fontId="21" fillId="4" borderId="0" xfId="0" applyFont="1" applyFill="1"/>
    <xf numFmtId="0" fontId="0" fillId="0" borderId="15" xfId="0" applyBorder="1" applyAlignment="1">
      <alignment vertical="top" wrapText="1"/>
    </xf>
    <xf numFmtId="0" fontId="0" fillId="3" borderId="14" xfId="0" applyFill="1" applyBorder="1" applyAlignment="1">
      <alignment vertical="top"/>
    </xf>
    <xf numFmtId="0" fontId="0" fillId="0" borderId="0" xfId="0" applyFill="1"/>
    <xf numFmtId="0" fontId="0" fillId="0" borderId="0" xfId="0" applyFont="1" applyFill="1"/>
    <xf numFmtId="0" fontId="2" fillId="0" borderId="0" xfId="0" applyFont="1" applyFill="1" applyAlignment="1">
      <alignment horizontal="left" vertical="center" indent="5"/>
    </xf>
    <xf numFmtId="0" fontId="3" fillId="39" borderId="3" xfId="0" applyFont="1" applyFill="1" applyBorder="1" applyAlignment="1">
      <alignment horizontal="center"/>
    </xf>
    <xf numFmtId="0" fontId="23" fillId="0" borderId="3" xfId="0" applyFont="1" applyFill="1" applyBorder="1" applyAlignment="1">
      <alignment horizontal="left"/>
    </xf>
    <xf numFmtId="0" fontId="0" fillId="40" borderId="3" xfId="0" applyFill="1" applyBorder="1" applyAlignment="1">
      <alignment wrapText="1"/>
    </xf>
    <xf numFmtId="0" fontId="0" fillId="38" borderId="3" xfId="0" applyFill="1" applyBorder="1"/>
    <xf numFmtId="0" fontId="0" fillId="5" borderId="3" xfId="0" applyFill="1" applyBorder="1" applyAlignment="1">
      <alignment wrapText="1"/>
    </xf>
    <xf numFmtId="0" fontId="0" fillId="41" borderId="3" xfId="0" applyFill="1" applyBorder="1" applyAlignment="1">
      <alignment wrapText="1"/>
    </xf>
    <xf numFmtId="0" fontId="3" fillId="0" borderId="0" xfId="0" applyFont="1" applyFill="1" applyBorder="1" applyAlignment="1">
      <alignment vertical="top" wrapText="1"/>
    </xf>
    <xf numFmtId="0" fontId="3" fillId="4" borderId="0" xfId="0" applyFont="1" applyFill="1" applyBorder="1" applyAlignment="1">
      <alignment vertical="center" wrapText="1"/>
    </xf>
    <xf numFmtId="0" fontId="0" fillId="0" borderId="0" xfId="0" applyFill="1" applyBorder="1" applyAlignment="1"/>
    <xf numFmtId="0" fontId="25" fillId="0" borderId="3" xfId="0" applyFont="1" applyBorder="1" applyAlignment="1">
      <alignment horizontal="left" vertical="top" wrapText="1"/>
    </xf>
    <xf numFmtId="0" fontId="25" fillId="0" borderId="3" xfId="0" applyFont="1" applyFill="1" applyBorder="1" applyAlignment="1">
      <alignment horizontal="left" vertical="top" wrapText="1"/>
    </xf>
    <xf numFmtId="49" fontId="25" fillId="0" borderId="3" xfId="0" applyNumberFormat="1" applyFont="1" applyBorder="1" applyAlignment="1">
      <alignment horizontal="left" vertical="top" wrapText="1"/>
    </xf>
    <xf numFmtId="0" fontId="24" fillId="0" borderId="3" xfId="0" applyFont="1" applyBorder="1" applyAlignment="1">
      <alignment horizontal="left" vertical="top" wrapText="1"/>
    </xf>
    <xf numFmtId="0" fontId="4" fillId="0" borderId="3" xfId="2" applyFont="1" applyBorder="1" applyAlignment="1">
      <alignment horizontal="left" vertical="top" wrapText="1"/>
    </xf>
    <xf numFmtId="49" fontId="25" fillId="0" borderId="3" xfId="0" applyNumberFormat="1" applyFont="1" applyFill="1" applyBorder="1" applyAlignment="1">
      <alignment horizontal="left" vertical="top" wrapText="1"/>
    </xf>
    <xf numFmtId="0" fontId="4" fillId="0" borderId="3" xfId="2" applyFont="1" applyFill="1" applyBorder="1" applyAlignment="1">
      <alignment horizontal="left" vertical="top" wrapText="1"/>
    </xf>
    <xf numFmtId="0" fontId="24" fillId="0" borderId="3" xfId="0" applyFont="1" applyFill="1" applyBorder="1" applyAlignment="1">
      <alignment horizontal="left" vertical="top" wrapText="1"/>
    </xf>
    <xf numFmtId="0" fontId="25" fillId="3" borderId="3" xfId="0" applyFont="1" applyFill="1" applyBorder="1" applyAlignment="1">
      <alignment horizontal="left" vertical="top" wrapText="1"/>
    </xf>
    <xf numFmtId="49" fontId="25" fillId="3" borderId="3" xfId="0" applyNumberFormat="1" applyFont="1" applyFill="1" applyBorder="1" applyAlignment="1">
      <alignment horizontal="left" vertical="top" wrapText="1"/>
    </xf>
    <xf numFmtId="0" fontId="26" fillId="0" borderId="3" xfId="2" applyFont="1" applyBorder="1" applyAlignment="1">
      <alignment horizontal="left" vertical="top" wrapText="1"/>
    </xf>
    <xf numFmtId="0" fontId="24" fillId="3" borderId="3" xfId="0" applyFont="1" applyFill="1" applyBorder="1" applyAlignment="1">
      <alignment horizontal="left" vertical="top" wrapText="1"/>
    </xf>
    <xf numFmtId="0" fontId="25" fillId="42" borderId="3" xfId="0" applyFont="1" applyFill="1" applyBorder="1" applyAlignment="1">
      <alignment horizontal="left" vertical="top" wrapText="1"/>
    </xf>
    <xf numFmtId="0" fontId="28" fillId="0" borderId="3" xfId="0" applyFont="1" applyBorder="1" applyAlignment="1">
      <alignment horizontal="left" vertical="top" wrapText="1"/>
    </xf>
    <xf numFmtId="0" fontId="25" fillId="0" borderId="0" xfId="0" applyFont="1" applyBorder="1" applyAlignment="1">
      <alignment horizontal="left" vertical="top" wrapText="1"/>
    </xf>
    <xf numFmtId="49" fontId="25" fillId="42" borderId="3" xfId="0" applyNumberFormat="1" applyFont="1" applyFill="1" applyBorder="1" applyAlignment="1">
      <alignment horizontal="left" vertical="top" wrapText="1"/>
    </xf>
    <xf numFmtId="0" fontId="24" fillId="42" borderId="3" xfId="0" applyFont="1" applyFill="1" applyBorder="1" applyAlignment="1">
      <alignment horizontal="left" vertical="top" wrapText="1"/>
    </xf>
    <xf numFmtId="0" fontId="26" fillId="0" borderId="3" xfId="2" applyFont="1" applyFill="1" applyBorder="1" applyAlignment="1">
      <alignment horizontal="left" vertical="top" wrapText="1"/>
    </xf>
    <xf numFmtId="0" fontId="3" fillId="4" borderId="0" xfId="0" applyFont="1" applyFill="1" applyAlignment="1">
      <alignment horizontal="center" vertical="top"/>
    </xf>
    <xf numFmtId="0" fontId="0" fillId="0" borderId="3" xfId="0" applyBorder="1" applyAlignment="1">
      <alignment horizontal="center" vertical="top" wrapText="1"/>
    </xf>
    <xf numFmtId="0" fontId="3" fillId="4" borderId="13" xfId="0" applyFont="1" applyFill="1" applyBorder="1" applyAlignment="1">
      <alignment horizontal="center" vertical="top"/>
    </xf>
    <xf numFmtId="0" fontId="3" fillId="4" borderId="3" xfId="0" applyFont="1" applyFill="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2" builtinId="8"/>
    <cellStyle name="Input" xfId="10" builtinId="20" customBuiltin="1"/>
    <cellStyle name="Linked Cell" xfId="13" builtinId="24" customBuiltin="1"/>
    <cellStyle name="Neutral" xfId="9" builtinId="28" customBuiltin="1"/>
    <cellStyle name="Normal" xfId="0" builtinId="0"/>
    <cellStyle name="Normal 2" xfId="1" xr:uid="{00000000-0005-0000-0000-000026000000}"/>
    <cellStyle name="Note" xfId="16" builtinId="10" customBuiltin="1"/>
    <cellStyle name="Output" xfId="11" builtinId="21" customBuiltin="1"/>
    <cellStyle name="Title 2" xfId="43" xr:uid="{00000000-0005-0000-0000-000029000000}"/>
    <cellStyle name="Total" xfId="18" builtinId="25" customBuiltin="1"/>
    <cellStyle name="Warning Text" xfId="15" builtinId="11" customBuiltin="1"/>
  </cellStyles>
  <dxfs count="8">
    <dxf>
      <font>
        <color rgb="FFC00000"/>
      </font>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3" tint="0.39994506668294322"/>
        </patternFill>
      </fill>
    </dxf>
    <dxf>
      <fill>
        <patternFill>
          <bgColor theme="2"/>
        </patternFill>
      </fill>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Evaluation%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ction"/>
      <sheetName val="Data Validation"/>
    </sheetNames>
    <sheetDataSet>
      <sheetData sheetId="0"/>
      <sheetData sheetId="1">
        <row r="1">
          <cell r="B1" t="str">
            <v>Beneficiaries_with_Complex_Needs</v>
          </cell>
          <cell r="C1" t="str">
            <v>Community_Integration</v>
          </cell>
          <cell r="D1" t="str">
            <v>Mental_and_Physical_Health</v>
          </cell>
          <cell r="E1" t="str">
            <v>Substance_Use_Disorders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ncqa.org/programs/recognition/practices/patient-centered-medical-home-pcmh" TargetMode="External"/><Relationship Id="rId3" Type="http://schemas.openxmlformats.org/officeDocument/2006/relationships/hyperlink" Target="https://www.cms.gov/Medicare/Medicare-Fee-for-Service-Payment/sharedsavingsprogram/Downloads/MSSP-QM-Benchmarks-2015.pdf" TargetMode="External"/><Relationship Id="rId7" Type="http://schemas.openxmlformats.org/officeDocument/2006/relationships/hyperlink" Target="https://www.health.ny.gov/health_care/medicaid/program/medicaid_health_homes/assessment_quality_measures/docs/statewide_hh_quality_measures.pdf" TargetMode="External"/><Relationship Id="rId2" Type="http://schemas.openxmlformats.org/officeDocument/2006/relationships/hyperlink" Target="https://www.healthypeople.gov/2020/data-source/national-survey-drug-use-and-health" TargetMode="External"/><Relationship Id="rId1" Type="http://schemas.openxmlformats.org/officeDocument/2006/relationships/hyperlink" Target="http://www.guideline.gov/content.aspx?id=36059" TargetMode="External"/><Relationship Id="rId6" Type="http://schemas.openxmlformats.org/officeDocument/2006/relationships/hyperlink" Target="https://www.dshs.wa.gov/sites/default/files/SESA/rda/documents/cross-system/DSHS-RDA-Medicaid-EmploymentRate.pdf" TargetMode="External"/><Relationship Id="rId5" Type="http://schemas.openxmlformats.org/officeDocument/2006/relationships/hyperlink" Target="https://www.cms.gov/Medicare/Medicare-Fee-for-Service-Payment/sharedsavingsprogram/Downloads/MSSP-QM-Benchmarks-2015.pdf" TargetMode="External"/><Relationship Id="rId10" Type="http://schemas.openxmlformats.org/officeDocument/2006/relationships/printerSettings" Target="../printerSettings/printerSettings4.bin"/><Relationship Id="rId4" Type="http://schemas.openxmlformats.org/officeDocument/2006/relationships/hyperlink" Target="https://www.cms.gov/Medicare/Medicare-Fee-for-Service-Payment/sharedsavingsprogram/Downloads/MSSP-QM-Benchmarks-2015.pdf" TargetMode="External"/><Relationship Id="rId9" Type="http://schemas.openxmlformats.org/officeDocument/2006/relationships/hyperlink" Target="https://www.healthypeople.gov/node/4809/data_detailsData%20comes%20from%20Projects%20for%20Assistance%20in%20Transition%20from%20Homeleeness%20(PATH)%20grantees'%20annual%20report%20to%20SAMSHA%20on%20services%20provid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60"/>
  <sheetViews>
    <sheetView workbookViewId="0">
      <selection activeCell="B19" sqref="B19"/>
    </sheetView>
  </sheetViews>
  <sheetFormatPr defaultColWidth="9.1796875" defaultRowHeight="14.5" x14ac:dyDescent="0.35"/>
  <cols>
    <col min="1" max="1" width="31.453125" style="8" bestFit="1" customWidth="1"/>
    <col min="2" max="2" width="122.453125" style="1" customWidth="1"/>
    <col min="3" max="16384" width="9.1796875" style="8"/>
  </cols>
  <sheetData>
    <row r="1" spans="1:2" x14ac:dyDescent="0.35">
      <c r="A1" s="66" t="s">
        <v>342</v>
      </c>
      <c r="B1" s="66"/>
    </row>
    <row r="2" spans="1:2" ht="33" customHeight="1" x14ac:dyDescent="0.35">
      <c r="A2" s="67" t="s">
        <v>455</v>
      </c>
      <c r="B2" s="67"/>
    </row>
    <row r="3" spans="1:2" ht="20.25" customHeight="1" x14ac:dyDescent="0.35">
      <c r="A3" s="14"/>
      <c r="B3" s="14"/>
    </row>
    <row r="4" spans="1:2" x14ac:dyDescent="0.35">
      <c r="B4" s="45"/>
    </row>
    <row r="5" spans="1:2" ht="130.5" customHeight="1" x14ac:dyDescent="0.35">
      <c r="A5" s="46" t="s">
        <v>406</v>
      </c>
      <c r="B5" s="13" t="s">
        <v>454</v>
      </c>
    </row>
    <row r="7" spans="1:2" x14ac:dyDescent="0.35">
      <c r="A7" s="9" t="s">
        <v>321</v>
      </c>
      <c r="B7" s="12" t="s">
        <v>1</v>
      </c>
    </row>
    <row r="8" spans="1:2" x14ac:dyDescent="0.35">
      <c r="A8" s="11" t="s">
        <v>48</v>
      </c>
      <c r="B8" s="10" t="s">
        <v>329</v>
      </c>
    </row>
    <row r="9" spans="1:2" x14ac:dyDescent="0.35">
      <c r="A9" s="11" t="s">
        <v>62</v>
      </c>
      <c r="B9" s="13" t="s">
        <v>333</v>
      </c>
    </row>
    <row r="10" spans="1:2" x14ac:dyDescent="0.35">
      <c r="A10" s="11" t="s">
        <v>101</v>
      </c>
      <c r="B10" s="13" t="s">
        <v>332</v>
      </c>
    </row>
    <row r="11" spans="1:2" x14ac:dyDescent="0.35">
      <c r="A11" s="11" t="s">
        <v>96</v>
      </c>
      <c r="B11" s="13" t="s">
        <v>331</v>
      </c>
    </row>
    <row r="12" spans="1:2" x14ac:dyDescent="0.35">
      <c r="A12" s="11" t="s">
        <v>4</v>
      </c>
      <c r="B12" s="10" t="s">
        <v>324</v>
      </c>
    </row>
    <row r="13" spans="1:2" x14ac:dyDescent="0.35">
      <c r="A13" s="11" t="s">
        <v>0</v>
      </c>
      <c r="B13" s="10" t="s">
        <v>322</v>
      </c>
    </row>
    <row r="14" spans="1:2" x14ac:dyDescent="0.35">
      <c r="A14" s="11" t="s">
        <v>1</v>
      </c>
      <c r="B14" s="10" t="s">
        <v>323</v>
      </c>
    </row>
    <row r="15" spans="1:2" x14ac:dyDescent="0.35">
      <c r="A15" s="11" t="s">
        <v>16</v>
      </c>
      <c r="B15" s="13" t="s">
        <v>330</v>
      </c>
    </row>
    <row r="16" spans="1:2" x14ac:dyDescent="0.35">
      <c r="A16" s="11" t="s">
        <v>2</v>
      </c>
      <c r="B16" s="10" t="s">
        <v>325</v>
      </c>
    </row>
    <row r="17" spans="1:2" x14ac:dyDescent="0.35">
      <c r="A17" s="11" t="s">
        <v>3</v>
      </c>
      <c r="B17" s="10" t="s">
        <v>326</v>
      </c>
    </row>
    <row r="18" spans="1:2" x14ac:dyDescent="0.35">
      <c r="A18" s="11" t="s">
        <v>5</v>
      </c>
      <c r="B18" s="10" t="s">
        <v>337</v>
      </c>
    </row>
    <row r="19" spans="1:2" x14ac:dyDescent="0.35">
      <c r="A19" s="11" t="s">
        <v>6</v>
      </c>
      <c r="B19" s="10" t="s">
        <v>328</v>
      </c>
    </row>
    <row r="20" spans="1:2" x14ac:dyDescent="0.35">
      <c r="A20" s="11" t="s">
        <v>7</v>
      </c>
      <c r="B20" s="10" t="s">
        <v>327</v>
      </c>
    </row>
    <row r="21" spans="1:2" ht="29" x14ac:dyDescent="0.35">
      <c r="A21" s="11" t="s">
        <v>103</v>
      </c>
      <c r="B21" s="13" t="s">
        <v>83</v>
      </c>
    </row>
    <row r="22" spans="1:2" x14ac:dyDescent="0.35">
      <c r="A22" s="11" t="s">
        <v>63</v>
      </c>
      <c r="B22" s="13" t="s">
        <v>335</v>
      </c>
    </row>
    <row r="23" spans="1:2" ht="43.5" x14ac:dyDescent="0.35">
      <c r="A23" s="11" t="s">
        <v>50</v>
      </c>
      <c r="B23" s="13" t="s">
        <v>336</v>
      </c>
    </row>
    <row r="24" spans="1:2" ht="29" x14ac:dyDescent="0.35">
      <c r="A24" s="11" t="s">
        <v>37</v>
      </c>
      <c r="B24" s="13" t="s">
        <v>338</v>
      </c>
    </row>
    <row r="25" spans="1:2" ht="58" x14ac:dyDescent="0.35">
      <c r="A25" s="11" t="s">
        <v>9</v>
      </c>
      <c r="B25" s="13" t="s">
        <v>84</v>
      </c>
    </row>
    <row r="26" spans="1:2" x14ac:dyDescent="0.35">
      <c r="A26" s="11" t="s">
        <v>99</v>
      </c>
      <c r="B26" s="13" t="s">
        <v>341</v>
      </c>
    </row>
    <row r="27" spans="1:2" x14ac:dyDescent="0.35">
      <c r="A27" s="11" t="s">
        <v>64</v>
      </c>
      <c r="B27" s="13" t="s">
        <v>340</v>
      </c>
    </row>
    <row r="28" spans="1:2" x14ac:dyDescent="0.35">
      <c r="A28" s="11" t="s">
        <v>102</v>
      </c>
      <c r="B28" s="10" t="s">
        <v>334</v>
      </c>
    </row>
    <row r="29" spans="1:2" x14ac:dyDescent="0.35">
      <c r="A29" s="11" t="s">
        <v>100</v>
      </c>
      <c r="B29" s="13" t="s">
        <v>339</v>
      </c>
    </row>
    <row r="30" spans="1:2" x14ac:dyDescent="0.35">
      <c r="A30" s="35"/>
      <c r="B30" s="34"/>
    </row>
    <row r="31" spans="1:2" x14ac:dyDescent="0.35">
      <c r="A31" s="69" t="s">
        <v>456</v>
      </c>
      <c r="B31" s="69"/>
    </row>
    <row r="32" spans="1:2" x14ac:dyDescent="0.35">
      <c r="A32" s="39"/>
      <c r="B32" s="40" t="s">
        <v>457</v>
      </c>
    </row>
    <row r="33" spans="1:2" x14ac:dyDescent="0.35">
      <c r="A33" s="41"/>
      <c r="B33" s="22" t="s">
        <v>458</v>
      </c>
    </row>
    <row r="34" spans="1:2" x14ac:dyDescent="0.35">
      <c r="A34" s="42"/>
      <c r="B34" s="22" t="s">
        <v>95</v>
      </c>
    </row>
    <row r="35" spans="1:2" x14ac:dyDescent="0.35">
      <c r="A35" s="43"/>
      <c r="B35" s="22" t="s">
        <v>91</v>
      </c>
    </row>
    <row r="36" spans="1:2" x14ac:dyDescent="0.35">
      <c r="A36" s="44"/>
      <c r="B36" s="22" t="s">
        <v>459</v>
      </c>
    </row>
    <row r="37" spans="1:2" x14ac:dyDescent="0.35">
      <c r="A37" s="25"/>
      <c r="B37" s="26"/>
    </row>
    <row r="38" spans="1:2" x14ac:dyDescent="0.35">
      <c r="A38" s="68" t="s">
        <v>431</v>
      </c>
      <c r="B38" s="68"/>
    </row>
    <row r="39" spans="1:2" x14ac:dyDescent="0.35">
      <c r="A39" s="20" t="s">
        <v>407</v>
      </c>
      <c r="B39" s="20" t="s">
        <v>408</v>
      </c>
    </row>
    <row r="40" spans="1:2" x14ac:dyDescent="0.35">
      <c r="A40" s="21" t="s">
        <v>444</v>
      </c>
      <c r="B40" s="27" t="s">
        <v>445</v>
      </c>
    </row>
    <row r="41" spans="1:2" x14ac:dyDescent="0.35">
      <c r="A41" s="21" t="s">
        <v>448</v>
      </c>
      <c r="B41" s="27" t="s">
        <v>449</v>
      </c>
    </row>
    <row r="42" spans="1:2" x14ac:dyDescent="0.35">
      <c r="A42" s="21" t="s">
        <v>291</v>
      </c>
      <c r="B42" s="22" t="s">
        <v>134</v>
      </c>
    </row>
    <row r="43" spans="1:2" x14ac:dyDescent="0.35">
      <c r="A43" s="21" t="s">
        <v>434</v>
      </c>
      <c r="B43" s="22" t="s">
        <v>435</v>
      </c>
    </row>
    <row r="44" spans="1:2" x14ac:dyDescent="0.35">
      <c r="A44" s="21" t="s">
        <v>436</v>
      </c>
      <c r="B44" s="22" t="s">
        <v>24</v>
      </c>
    </row>
    <row r="45" spans="1:2" x14ac:dyDescent="0.35">
      <c r="A45" s="21" t="s">
        <v>409</v>
      </c>
      <c r="B45" s="22" t="s">
        <v>410</v>
      </c>
    </row>
    <row r="46" spans="1:2" x14ac:dyDescent="0.35">
      <c r="A46" s="21" t="s">
        <v>437</v>
      </c>
      <c r="B46" s="22" t="s">
        <v>438</v>
      </c>
    </row>
    <row r="47" spans="1:2" x14ac:dyDescent="0.35">
      <c r="A47" s="23" t="s">
        <v>411</v>
      </c>
      <c r="B47" s="24" t="s">
        <v>412</v>
      </c>
    </row>
    <row r="48" spans="1:2" x14ac:dyDescent="0.35">
      <c r="A48" s="21" t="s">
        <v>413</v>
      </c>
      <c r="B48" s="22" t="s">
        <v>414</v>
      </c>
    </row>
    <row r="49" spans="1:2" x14ac:dyDescent="0.35">
      <c r="A49" s="21" t="s">
        <v>415</v>
      </c>
      <c r="B49" s="22" t="s">
        <v>416</v>
      </c>
    </row>
    <row r="50" spans="1:2" x14ac:dyDescent="0.35">
      <c r="A50" s="21" t="s">
        <v>417</v>
      </c>
      <c r="B50" s="22" t="s">
        <v>418</v>
      </c>
    </row>
    <row r="51" spans="1:2" x14ac:dyDescent="0.35">
      <c r="A51" s="21" t="s">
        <v>419</v>
      </c>
      <c r="B51" s="22" t="s">
        <v>420</v>
      </c>
    </row>
    <row r="52" spans="1:2" x14ac:dyDescent="0.35">
      <c r="A52" s="23" t="s">
        <v>421</v>
      </c>
      <c r="B52" s="24" t="s">
        <v>422</v>
      </c>
    </row>
    <row r="53" spans="1:2" x14ac:dyDescent="0.35">
      <c r="A53" s="23" t="s">
        <v>432</v>
      </c>
      <c r="B53" s="24" t="s">
        <v>433</v>
      </c>
    </row>
    <row r="54" spans="1:2" x14ac:dyDescent="0.35">
      <c r="A54" s="21" t="s">
        <v>423</v>
      </c>
      <c r="B54" s="22" t="s">
        <v>424</v>
      </c>
    </row>
    <row r="55" spans="1:2" x14ac:dyDescent="0.35">
      <c r="A55" s="21" t="s">
        <v>425</v>
      </c>
      <c r="B55" s="22" t="s">
        <v>426</v>
      </c>
    </row>
    <row r="56" spans="1:2" x14ac:dyDescent="0.35">
      <c r="A56" s="21" t="s">
        <v>443</v>
      </c>
      <c r="B56" s="22" t="s">
        <v>446</v>
      </c>
    </row>
    <row r="57" spans="1:2" x14ac:dyDescent="0.35">
      <c r="A57" s="21" t="s">
        <v>427</v>
      </c>
      <c r="B57" s="22" t="s">
        <v>428</v>
      </c>
    </row>
    <row r="58" spans="1:2" x14ac:dyDescent="0.35">
      <c r="A58" s="21" t="s">
        <v>429</v>
      </c>
      <c r="B58" s="22" t="s">
        <v>430</v>
      </c>
    </row>
    <row r="59" spans="1:2" x14ac:dyDescent="0.35">
      <c r="A59" s="21" t="s">
        <v>439</v>
      </c>
      <c r="B59" s="22" t="s">
        <v>440</v>
      </c>
    </row>
    <row r="60" spans="1:2" x14ac:dyDescent="0.35">
      <c r="A60" s="21" t="s">
        <v>441</v>
      </c>
      <c r="B60" s="22" t="s">
        <v>442</v>
      </c>
    </row>
  </sheetData>
  <mergeCells count="4">
    <mergeCell ref="A1:B1"/>
    <mergeCell ref="A2:B2"/>
    <mergeCell ref="A38:B38"/>
    <mergeCell ref="A31:B3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12"/>
  <sheetViews>
    <sheetView workbookViewId="0">
      <selection activeCell="E4" sqref="E4"/>
    </sheetView>
  </sheetViews>
  <sheetFormatPr defaultColWidth="9.1796875" defaultRowHeight="14.5" x14ac:dyDescent="0.35"/>
  <cols>
    <col min="1" max="1" width="18.1796875" style="28" customWidth="1"/>
    <col min="2" max="2" width="38.26953125" style="28" customWidth="1"/>
    <col min="3" max="3" width="33.1796875" style="2" hidden="1" customWidth="1"/>
    <col min="4" max="4" width="63.81640625" style="2" hidden="1" customWidth="1"/>
    <col min="5" max="5" width="37" style="2" customWidth="1"/>
    <col min="6" max="6" width="9.1796875" style="2"/>
    <col min="7" max="7" width="44.1796875" style="2" customWidth="1"/>
    <col min="8" max="16384" width="9.1796875" style="2"/>
  </cols>
  <sheetData>
    <row r="1" spans="1:5" x14ac:dyDescent="0.35">
      <c r="A1" s="29" t="s">
        <v>53</v>
      </c>
      <c r="B1" s="29" t="s">
        <v>88</v>
      </c>
      <c r="C1" s="15" t="s">
        <v>82</v>
      </c>
      <c r="D1" s="15" t="s">
        <v>61</v>
      </c>
      <c r="E1" s="15" t="s">
        <v>79</v>
      </c>
    </row>
    <row r="2" spans="1:5" ht="81" customHeight="1" x14ac:dyDescent="0.35">
      <c r="A2" s="30" t="s">
        <v>49</v>
      </c>
      <c r="B2" s="16" t="s">
        <v>83</v>
      </c>
      <c r="C2" s="17" t="s">
        <v>51</v>
      </c>
      <c r="D2" s="17" t="s">
        <v>52</v>
      </c>
      <c r="E2" s="17" t="s">
        <v>80</v>
      </c>
    </row>
    <row r="3" spans="1:5" ht="147" customHeight="1" x14ac:dyDescent="0.35">
      <c r="A3" s="30" t="s">
        <v>87</v>
      </c>
      <c r="B3" s="16" t="s">
        <v>353</v>
      </c>
      <c r="C3" s="17" t="s">
        <v>85</v>
      </c>
      <c r="D3" s="18" t="s">
        <v>54</v>
      </c>
      <c r="E3" s="17" t="s">
        <v>354</v>
      </c>
    </row>
    <row r="4" spans="1:5" ht="222.75" customHeight="1" x14ac:dyDescent="0.35">
      <c r="A4" s="30" t="s">
        <v>86</v>
      </c>
      <c r="B4" s="16" t="s">
        <v>452</v>
      </c>
      <c r="C4" s="13" t="s">
        <v>55</v>
      </c>
      <c r="D4" s="17" t="s">
        <v>56</v>
      </c>
      <c r="E4" s="17" t="s">
        <v>357</v>
      </c>
    </row>
    <row r="5" spans="1:5" ht="160.5" customHeight="1" x14ac:dyDescent="0.35">
      <c r="A5" s="30" t="s">
        <v>9</v>
      </c>
      <c r="B5" s="16" t="s">
        <v>355</v>
      </c>
      <c r="C5" s="13" t="s">
        <v>57</v>
      </c>
      <c r="D5" s="13" t="s">
        <v>58</v>
      </c>
      <c r="E5" s="17" t="s">
        <v>356</v>
      </c>
    </row>
    <row r="6" spans="1:5" ht="48" customHeight="1" x14ac:dyDescent="0.35">
      <c r="A6" s="30" t="s">
        <v>59</v>
      </c>
      <c r="B6" s="16" t="s">
        <v>453</v>
      </c>
      <c r="C6" s="13"/>
      <c r="D6" s="31" t="s">
        <v>60</v>
      </c>
      <c r="E6" s="19" t="s">
        <v>81</v>
      </c>
    </row>
    <row r="7" spans="1:5" ht="160.5" customHeight="1" x14ac:dyDescent="0.35">
      <c r="A7" s="30" t="s">
        <v>89</v>
      </c>
      <c r="B7" s="17" t="s">
        <v>90</v>
      </c>
      <c r="C7" s="13"/>
      <c r="D7" s="24"/>
      <c r="E7" s="18" t="s">
        <v>97</v>
      </c>
    </row>
    <row r="8" spans="1:5" x14ac:dyDescent="0.35">
      <c r="C8" s="1"/>
      <c r="D8" s="3"/>
    </row>
    <row r="9" spans="1:5" x14ac:dyDescent="0.35">
      <c r="C9" s="1"/>
      <c r="D9" s="3"/>
    </row>
    <row r="10" spans="1:5" x14ac:dyDescent="0.35">
      <c r="D10" s="4"/>
    </row>
    <row r="11" spans="1:5" x14ac:dyDescent="0.35">
      <c r="D11" s="4"/>
    </row>
    <row r="12" spans="1:5" ht="15" thickBot="1" x14ac:dyDescent="0.4">
      <c r="D12" s="5"/>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21"/>
  <sheetViews>
    <sheetView workbookViewId="0">
      <selection activeCell="D8" sqref="D8"/>
    </sheetView>
  </sheetViews>
  <sheetFormatPr defaultRowHeight="14.5" x14ac:dyDescent="0.35"/>
  <cols>
    <col min="1" max="1" width="17.1796875" customWidth="1"/>
    <col min="2" max="2" width="30.7265625" customWidth="1"/>
    <col min="3" max="3" width="25.26953125" customWidth="1"/>
    <col min="4" max="4" width="15.1796875" customWidth="1"/>
    <col min="5" max="5" width="25.1796875" customWidth="1"/>
    <col min="6" max="6" width="35.7265625" customWidth="1"/>
    <col min="7" max="7" width="32.7265625" customWidth="1"/>
    <col min="8" max="8" width="9" customWidth="1"/>
    <col min="9" max="11" width="30.453125" customWidth="1"/>
    <col min="12" max="12" width="12.7265625" customWidth="1"/>
    <col min="13" max="13" width="40.7265625" customWidth="1"/>
  </cols>
  <sheetData>
    <row r="1" spans="1:13" s="33" customFormat="1" x14ac:dyDescent="0.35">
      <c r="A1" s="32" t="s">
        <v>35</v>
      </c>
      <c r="B1" s="32" t="s">
        <v>101</v>
      </c>
      <c r="C1" s="32" t="s">
        <v>4</v>
      </c>
      <c r="D1" s="32" t="s">
        <v>15</v>
      </c>
      <c r="E1" s="32" t="s">
        <v>16</v>
      </c>
      <c r="F1" s="32" t="s">
        <v>6</v>
      </c>
      <c r="G1" s="32" t="s">
        <v>7</v>
      </c>
      <c r="H1" s="32" t="s">
        <v>36</v>
      </c>
      <c r="I1" s="32" t="s">
        <v>8</v>
      </c>
      <c r="J1" s="32" t="s">
        <v>37</v>
      </c>
      <c r="K1" s="32" t="s">
        <v>9</v>
      </c>
      <c r="L1" s="32" t="s">
        <v>65</v>
      </c>
      <c r="M1" s="32" t="s">
        <v>74</v>
      </c>
    </row>
    <row r="2" spans="1:13" s="36" customFormat="1" x14ac:dyDescent="0.35">
      <c r="A2" s="36" t="s">
        <v>38</v>
      </c>
      <c r="B2" s="36" t="s">
        <v>92</v>
      </c>
      <c r="C2" s="36" t="s">
        <v>10</v>
      </c>
      <c r="D2" s="36" t="s">
        <v>69</v>
      </c>
      <c r="E2" s="36" t="s">
        <v>18</v>
      </c>
      <c r="F2" s="36" t="s">
        <v>25</v>
      </c>
      <c r="G2" s="47" t="s">
        <v>31</v>
      </c>
      <c r="H2" s="36" t="s">
        <v>38</v>
      </c>
      <c r="I2" s="37" t="s">
        <v>465</v>
      </c>
      <c r="J2" s="37" t="s">
        <v>180</v>
      </c>
      <c r="K2" s="37" t="s">
        <v>39</v>
      </c>
      <c r="L2" s="37" t="s">
        <v>40</v>
      </c>
      <c r="M2" s="37" t="s">
        <v>104</v>
      </c>
    </row>
    <row r="3" spans="1:13" s="36" customFormat="1" x14ac:dyDescent="0.35">
      <c r="A3" s="36" t="s">
        <v>40</v>
      </c>
      <c r="B3" s="36" t="s">
        <v>93</v>
      </c>
      <c r="C3" s="36" t="s">
        <v>11</v>
      </c>
      <c r="D3" s="36" t="s">
        <v>22</v>
      </c>
      <c r="E3" s="36" t="s">
        <v>466</v>
      </c>
      <c r="F3" s="36" t="s">
        <v>26</v>
      </c>
      <c r="G3" s="47" t="s">
        <v>32</v>
      </c>
      <c r="H3" s="36" t="s">
        <v>42</v>
      </c>
      <c r="I3" s="37" t="s">
        <v>464</v>
      </c>
      <c r="J3" s="36" t="s">
        <v>41</v>
      </c>
      <c r="K3" s="36" t="s">
        <v>76</v>
      </c>
      <c r="L3" s="36" t="s">
        <v>66</v>
      </c>
      <c r="M3" s="37" t="s">
        <v>105</v>
      </c>
    </row>
    <row r="4" spans="1:13" s="36" customFormat="1" x14ac:dyDescent="0.35">
      <c r="B4" s="36" t="s">
        <v>94</v>
      </c>
      <c r="C4" s="36" t="s">
        <v>12</v>
      </c>
      <c r="D4" s="36" t="s">
        <v>23</v>
      </c>
      <c r="F4" s="36" t="s">
        <v>27</v>
      </c>
      <c r="G4" s="47" t="s">
        <v>73</v>
      </c>
      <c r="I4" s="36" t="s">
        <v>43</v>
      </c>
      <c r="J4" s="36" t="s">
        <v>44</v>
      </c>
      <c r="K4" s="36" t="s">
        <v>45</v>
      </c>
      <c r="L4" s="36" t="s">
        <v>67</v>
      </c>
      <c r="M4" s="37" t="s">
        <v>106</v>
      </c>
    </row>
    <row r="5" spans="1:13" s="36" customFormat="1" x14ac:dyDescent="0.35">
      <c r="B5" s="36" t="s">
        <v>95</v>
      </c>
      <c r="C5" s="36" t="s">
        <v>13</v>
      </c>
      <c r="D5" s="36" t="s">
        <v>19</v>
      </c>
      <c r="F5" s="36" t="s">
        <v>28</v>
      </c>
      <c r="G5" s="47" t="s">
        <v>24</v>
      </c>
      <c r="I5" s="36" t="s">
        <v>46</v>
      </c>
      <c r="J5" s="36" t="s">
        <v>42</v>
      </c>
      <c r="K5" s="36" t="s">
        <v>42</v>
      </c>
      <c r="M5" s="37" t="s">
        <v>107</v>
      </c>
    </row>
    <row r="6" spans="1:13" s="36" customFormat="1" x14ac:dyDescent="0.35">
      <c r="B6" s="36" t="s">
        <v>91</v>
      </c>
      <c r="C6" s="36" t="s">
        <v>14</v>
      </c>
      <c r="D6" s="36" t="s">
        <v>20</v>
      </c>
      <c r="F6" s="36" t="s">
        <v>462</v>
      </c>
      <c r="G6" s="47" t="s">
        <v>482</v>
      </c>
      <c r="M6" s="37" t="s">
        <v>98</v>
      </c>
    </row>
    <row r="7" spans="1:13" s="36" customFormat="1" x14ac:dyDescent="0.35">
      <c r="B7" s="36" t="s">
        <v>47</v>
      </c>
      <c r="C7" s="36" t="s">
        <v>473</v>
      </c>
      <c r="D7" s="36" t="s">
        <v>71</v>
      </c>
      <c r="F7" s="36" t="s">
        <v>463</v>
      </c>
      <c r="G7" s="47" t="s">
        <v>483</v>
      </c>
      <c r="M7" s="37" t="s">
        <v>108</v>
      </c>
    </row>
    <row r="8" spans="1:13" s="36" customFormat="1" x14ac:dyDescent="0.35">
      <c r="C8" s="36" t="s">
        <v>474</v>
      </c>
      <c r="D8" s="36" t="s">
        <v>21</v>
      </c>
      <c r="F8" s="36" t="s">
        <v>21</v>
      </c>
      <c r="G8" s="47" t="s">
        <v>484</v>
      </c>
      <c r="M8" s="36" t="s">
        <v>181</v>
      </c>
    </row>
    <row r="9" spans="1:13" s="36" customFormat="1" x14ac:dyDescent="0.35">
      <c r="C9" s="36" t="s">
        <v>47</v>
      </c>
      <c r="F9" s="36" t="s">
        <v>42</v>
      </c>
      <c r="G9" s="47" t="s">
        <v>72</v>
      </c>
      <c r="M9" s="36" t="s">
        <v>109</v>
      </c>
    </row>
    <row r="10" spans="1:13" s="36" customFormat="1" x14ac:dyDescent="0.35">
      <c r="C10" s="36" t="s">
        <v>77</v>
      </c>
      <c r="G10" s="47" t="s">
        <v>30</v>
      </c>
      <c r="M10" s="36" t="s">
        <v>110</v>
      </c>
    </row>
    <row r="11" spans="1:13" s="36" customFormat="1" x14ac:dyDescent="0.35">
      <c r="C11" s="36" t="s">
        <v>78</v>
      </c>
      <c r="G11" s="47" t="s">
        <v>33</v>
      </c>
      <c r="M11" s="36" t="s">
        <v>111</v>
      </c>
    </row>
    <row r="12" spans="1:13" s="36" customFormat="1" x14ac:dyDescent="0.35">
      <c r="D12" s="38"/>
      <c r="G12" s="47" t="s">
        <v>485</v>
      </c>
      <c r="M12" s="36" t="s">
        <v>112</v>
      </c>
    </row>
    <row r="13" spans="1:13" s="36" customFormat="1" x14ac:dyDescent="0.35">
      <c r="D13" s="38"/>
      <c r="G13" s="47" t="s">
        <v>29</v>
      </c>
      <c r="M13" s="36" t="s">
        <v>164</v>
      </c>
    </row>
    <row r="14" spans="1:13" s="36" customFormat="1" x14ac:dyDescent="0.35">
      <c r="D14" s="38"/>
      <c r="G14" s="47" t="s">
        <v>34</v>
      </c>
      <c r="M14" s="36" t="s">
        <v>222</v>
      </c>
    </row>
    <row r="15" spans="1:13" s="36" customFormat="1" x14ac:dyDescent="0.35">
      <c r="D15" s="38"/>
      <c r="G15" s="47" t="s">
        <v>21</v>
      </c>
      <c r="M15" s="36" t="s">
        <v>223</v>
      </c>
    </row>
    <row r="16" spans="1:13" s="36" customFormat="1" x14ac:dyDescent="0.35">
      <c r="D16" s="38"/>
      <c r="M16" s="36" t="s">
        <v>232</v>
      </c>
    </row>
    <row r="17" spans="4:13" s="36" customFormat="1" x14ac:dyDescent="0.35">
      <c r="D17" s="38"/>
      <c r="M17" s="36" t="s">
        <v>234</v>
      </c>
    </row>
    <row r="18" spans="4:13" s="36" customFormat="1" x14ac:dyDescent="0.35">
      <c r="D18" s="38"/>
    </row>
    <row r="19" spans="4:13" s="36" customFormat="1" x14ac:dyDescent="0.35">
      <c r="D19" s="38"/>
    </row>
    <row r="20" spans="4:13" s="36" customFormat="1" x14ac:dyDescent="0.35"/>
    <row r="21" spans="4:13" x14ac:dyDescent="0.35">
      <c r="I21" s="36"/>
    </row>
  </sheetData>
  <sortState xmlns:xlrd2="http://schemas.microsoft.com/office/spreadsheetml/2017/richdata2" ref="G3:G17">
    <sortCondition ref="G3"/>
  </sortState>
  <pageMargins left="0.7" right="0.7" top="0.75" bottom="0.7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A67"/>
  <sheetViews>
    <sheetView tabSelected="1" zoomScale="80" zoomScaleNormal="80" workbookViewId="0">
      <pane ySplit="1" topLeftCell="A2" activePane="bottomLeft" state="frozen"/>
      <selection activeCell="D1" sqref="D1"/>
      <selection pane="bottomLeft" activeCell="F5" sqref="F5"/>
    </sheetView>
  </sheetViews>
  <sheetFormatPr defaultColWidth="16.54296875" defaultRowHeight="14.5" x14ac:dyDescent="0.35"/>
  <cols>
    <col min="1" max="1" width="13.1796875" style="48" customWidth="1"/>
    <col min="2" max="2" width="13.1796875" style="50" customWidth="1"/>
    <col min="3" max="3" width="19.7265625" style="48" customWidth="1"/>
    <col min="4" max="4" width="20" style="48" customWidth="1"/>
    <col min="5" max="5" width="12.7265625" style="48" customWidth="1"/>
    <col min="6" max="6" width="49.54296875" style="48" customWidth="1"/>
    <col min="7" max="7" width="75.54296875" style="48" customWidth="1"/>
    <col min="8" max="8" width="12.7265625" style="48" customWidth="1"/>
    <col min="9" max="9" width="76.1796875" style="48" customWidth="1"/>
    <col min="10" max="10" width="75.7265625" style="48" customWidth="1"/>
    <col min="11" max="21" width="19.7265625" style="48" customWidth="1"/>
    <col min="22" max="22" width="45.81640625" style="48" customWidth="1"/>
    <col min="23" max="26" width="12.7265625" style="48" customWidth="1"/>
    <col min="27" max="27" width="12.7265625" style="51" customWidth="1"/>
    <col min="28" max="16384" width="16.54296875" style="48"/>
  </cols>
  <sheetData>
    <row r="1" spans="1:27" s="6" customFormat="1" ht="43.5" x14ac:dyDescent="0.35">
      <c r="A1" s="6" t="s">
        <v>48</v>
      </c>
      <c r="B1" s="7" t="s">
        <v>62</v>
      </c>
      <c r="C1" s="6" t="s">
        <v>101</v>
      </c>
      <c r="D1" s="6" t="s">
        <v>96</v>
      </c>
      <c r="E1" s="6" t="s">
        <v>4</v>
      </c>
      <c r="F1" s="6" t="s">
        <v>0</v>
      </c>
      <c r="G1" s="6" t="s">
        <v>1</v>
      </c>
      <c r="H1" s="6" t="s">
        <v>16</v>
      </c>
      <c r="I1" s="6" t="s">
        <v>2</v>
      </c>
      <c r="J1" s="6" t="s">
        <v>3</v>
      </c>
      <c r="K1" s="6" t="s">
        <v>5</v>
      </c>
      <c r="L1" s="6" t="s">
        <v>6</v>
      </c>
      <c r="M1" s="6" t="s">
        <v>7</v>
      </c>
      <c r="N1" s="6" t="s">
        <v>103</v>
      </c>
      <c r="O1" s="6" t="s">
        <v>63</v>
      </c>
      <c r="P1" s="6" t="s">
        <v>50</v>
      </c>
      <c r="Q1" s="6" t="s">
        <v>37</v>
      </c>
      <c r="R1" s="6" t="s">
        <v>9</v>
      </c>
      <c r="S1" s="6" t="s">
        <v>99</v>
      </c>
      <c r="T1" s="6" t="s">
        <v>64</v>
      </c>
      <c r="U1" s="6" t="s">
        <v>102</v>
      </c>
      <c r="V1" s="6" t="s">
        <v>100</v>
      </c>
      <c r="W1" s="6" t="s">
        <v>263</v>
      </c>
      <c r="X1" s="6" t="s">
        <v>264</v>
      </c>
      <c r="Y1" s="6" t="s">
        <v>265</v>
      </c>
      <c r="Z1" s="6" t="s">
        <v>266</v>
      </c>
      <c r="AA1" s="6" t="s">
        <v>267</v>
      </c>
    </row>
    <row r="2" spans="1:27" s="49" customFormat="1" ht="116" x14ac:dyDescent="0.35">
      <c r="A2" s="48" t="s">
        <v>40</v>
      </c>
      <c r="B2" s="50" t="s">
        <v>301</v>
      </c>
      <c r="C2" s="48" t="s">
        <v>47</v>
      </c>
      <c r="D2" s="48" t="s">
        <v>105</v>
      </c>
      <c r="E2" s="48" t="s">
        <v>42</v>
      </c>
      <c r="F2" s="48" t="s">
        <v>211</v>
      </c>
      <c r="G2" s="48" t="s">
        <v>218</v>
      </c>
      <c r="H2" s="48" t="s">
        <v>466</v>
      </c>
      <c r="I2" s="48" t="s">
        <v>220</v>
      </c>
      <c r="J2" s="48" t="s">
        <v>219</v>
      </c>
      <c r="K2" s="48" t="s">
        <v>68</v>
      </c>
      <c r="L2" s="48" t="s">
        <v>28</v>
      </c>
      <c r="M2" s="48" t="s">
        <v>132</v>
      </c>
      <c r="N2" s="48" t="s">
        <v>38</v>
      </c>
      <c r="O2" s="48" t="s">
        <v>405</v>
      </c>
      <c r="P2" s="48" t="s">
        <v>465</v>
      </c>
      <c r="Q2" s="48" t="s">
        <v>42</v>
      </c>
      <c r="R2" s="48" t="s">
        <v>76</v>
      </c>
      <c r="S2" s="48"/>
      <c r="T2" s="48" t="s">
        <v>172</v>
      </c>
      <c r="U2" s="48" t="s">
        <v>148</v>
      </c>
      <c r="W2" s="48">
        <f t="shared" ref="W2:W33" si="0">IF(ISNUMBER(SEARCH("Low",P2)),1,IF(ISNUMBER(SEARCH("Medium",P2)),2,IF(ISNUMBER(SEARCH("High",P2)),3,IF(ISNUMBER(SEARCH("Maybe",P2)),0))))</f>
        <v>3</v>
      </c>
      <c r="X2" s="48">
        <f t="shared" ref="X2:X33" si="1">IF(ISNUMBER(SEARCH("Low",Q2)),1,IF(ISNUMBER(SEARCH("Medium",Q2)),2,IF(ISNUMBER(SEARCH("High",Q2)),3,IF(ISNUMBER(SEARCH("Unsure",Q2)),0))))</f>
        <v>0</v>
      </c>
      <c r="Y2" s="48">
        <f t="shared" ref="Y2:Y33" si="2">IF(ISNUMBER(SEARCH("Low",R2)),1,IF(ISNUMBER(SEARCH("Medium",R2)),2,IF(ISNUMBER(SEARCH("High",R2)),3,IF(ISNUMBER(SEARCH("Unsure",R2)),0))))</f>
        <v>2</v>
      </c>
      <c r="Z2" s="48">
        <f t="shared" ref="Z2:Z33" si="3">IF(ISNUMBER(SEARCH("Yes",N2)),1,IF(ISNUMBER(SEARCH("No",N2)),0,IF(ISNUMBER(SEARCH("Unsure",N2)),0)))</f>
        <v>1</v>
      </c>
      <c r="AA2" s="51">
        <f t="shared" ref="AA2:AA33" si="4">W2*(0.3)+X2*(0.25)+Y2*(0.3)+Z2*(0.15)</f>
        <v>1.65</v>
      </c>
    </row>
    <row r="3" spans="1:27" s="49" customFormat="1" ht="87" x14ac:dyDescent="0.35">
      <c r="A3" s="49" t="s">
        <v>40</v>
      </c>
      <c r="B3" s="53" t="s">
        <v>301</v>
      </c>
      <c r="C3" s="49" t="s">
        <v>47</v>
      </c>
      <c r="D3" s="49" t="s">
        <v>223</v>
      </c>
      <c r="E3" s="49" t="s">
        <v>12</v>
      </c>
      <c r="F3" s="49" t="s">
        <v>204</v>
      </c>
      <c r="H3" s="49" t="s">
        <v>17</v>
      </c>
      <c r="I3" s="49" t="s">
        <v>208</v>
      </c>
      <c r="J3" s="49" t="s">
        <v>209</v>
      </c>
      <c r="K3" s="49" t="s">
        <v>21</v>
      </c>
      <c r="L3" s="49" t="s">
        <v>21</v>
      </c>
      <c r="M3" s="49" t="s">
        <v>42</v>
      </c>
      <c r="N3" s="49" t="s">
        <v>42</v>
      </c>
      <c r="P3" s="49" t="s">
        <v>46</v>
      </c>
      <c r="Q3" s="49" t="s">
        <v>42</v>
      </c>
      <c r="R3" s="49" t="s">
        <v>39</v>
      </c>
      <c r="S3" s="49" t="s">
        <v>561</v>
      </c>
      <c r="T3" s="49" t="s">
        <v>175</v>
      </c>
      <c r="U3" s="49" t="s">
        <v>147</v>
      </c>
      <c r="V3" s="54" t="s">
        <v>562</v>
      </c>
      <c r="W3" s="49">
        <f t="shared" si="0"/>
        <v>0</v>
      </c>
      <c r="X3" s="49">
        <f t="shared" si="1"/>
        <v>0</v>
      </c>
      <c r="Y3" s="49">
        <f t="shared" si="2"/>
        <v>3</v>
      </c>
      <c r="Z3" s="49">
        <f t="shared" si="3"/>
        <v>0</v>
      </c>
      <c r="AA3" s="55">
        <f t="shared" si="4"/>
        <v>0.89999999999999991</v>
      </c>
    </row>
    <row r="4" spans="1:27" s="49" customFormat="1" ht="72.5" x14ac:dyDescent="0.35">
      <c r="A4" s="48" t="s">
        <v>40</v>
      </c>
      <c r="B4" s="50" t="s">
        <v>301</v>
      </c>
      <c r="C4" s="48" t="s">
        <v>47</v>
      </c>
      <c r="D4" s="48"/>
      <c r="E4" s="16" t="s">
        <v>10</v>
      </c>
      <c r="F4" s="16" t="s">
        <v>515</v>
      </c>
      <c r="G4" s="16" t="s">
        <v>516</v>
      </c>
      <c r="H4" s="16" t="s">
        <v>466</v>
      </c>
      <c r="I4" s="16" t="s">
        <v>525</v>
      </c>
      <c r="J4" s="16" t="s">
        <v>526</v>
      </c>
      <c r="K4" s="48"/>
      <c r="L4" s="48" t="s">
        <v>26</v>
      </c>
      <c r="M4" s="48"/>
      <c r="N4" s="48" t="s">
        <v>38</v>
      </c>
      <c r="O4" s="52" t="s">
        <v>560</v>
      </c>
      <c r="P4" s="48" t="s">
        <v>46</v>
      </c>
      <c r="Q4" s="48" t="s">
        <v>42</v>
      </c>
      <c r="R4" s="48" t="s">
        <v>42</v>
      </c>
      <c r="S4" s="48"/>
      <c r="T4" s="16" t="s">
        <v>172</v>
      </c>
      <c r="U4" s="48" t="s">
        <v>467</v>
      </c>
      <c r="V4" s="48"/>
      <c r="W4" s="48">
        <f t="shared" si="0"/>
        <v>0</v>
      </c>
      <c r="X4" s="48">
        <f t="shared" si="1"/>
        <v>0</v>
      </c>
      <c r="Y4" s="48">
        <f t="shared" si="2"/>
        <v>0</v>
      </c>
      <c r="Z4" s="48">
        <f t="shared" si="3"/>
        <v>1</v>
      </c>
      <c r="AA4" s="51">
        <f t="shared" si="4"/>
        <v>0.15</v>
      </c>
    </row>
    <row r="5" spans="1:27" s="49" customFormat="1" ht="319" x14ac:dyDescent="0.35">
      <c r="A5" s="48" t="s">
        <v>38</v>
      </c>
      <c r="B5" s="50" t="s">
        <v>349</v>
      </c>
      <c r="C5" s="48" t="s">
        <v>94</v>
      </c>
      <c r="D5" s="48" t="s">
        <v>106</v>
      </c>
      <c r="E5" s="48" t="s">
        <v>11</v>
      </c>
      <c r="F5" s="48" t="s">
        <v>165</v>
      </c>
      <c r="G5" s="48" t="s">
        <v>166</v>
      </c>
      <c r="H5" s="48" t="s">
        <v>18</v>
      </c>
      <c r="I5" s="48" t="s">
        <v>167</v>
      </c>
      <c r="J5" s="48" t="s">
        <v>168</v>
      </c>
      <c r="K5" s="48" t="s">
        <v>69</v>
      </c>
      <c r="L5" s="48" t="s">
        <v>170</v>
      </c>
      <c r="M5" s="48" t="s">
        <v>171</v>
      </c>
      <c r="N5" s="48" t="s">
        <v>38</v>
      </c>
      <c r="O5" s="48"/>
      <c r="P5" s="48" t="s">
        <v>465</v>
      </c>
      <c r="Q5" s="48" t="s">
        <v>75</v>
      </c>
      <c r="R5" s="48" t="s">
        <v>39</v>
      </c>
      <c r="S5" s="48" t="s">
        <v>480</v>
      </c>
      <c r="T5" s="48" t="s">
        <v>169</v>
      </c>
      <c r="U5" s="49" t="s">
        <v>481</v>
      </c>
      <c r="V5" s="49" t="s">
        <v>154</v>
      </c>
      <c r="W5" s="49">
        <f t="shared" si="0"/>
        <v>3</v>
      </c>
      <c r="X5" s="49">
        <f t="shared" si="1"/>
        <v>3</v>
      </c>
      <c r="Y5" s="49">
        <f t="shared" si="2"/>
        <v>3</v>
      </c>
      <c r="Z5" s="49">
        <f t="shared" si="3"/>
        <v>1</v>
      </c>
      <c r="AA5" s="55">
        <f t="shared" si="4"/>
        <v>2.6999999999999997</v>
      </c>
    </row>
    <row r="6" spans="1:27" s="49" customFormat="1" ht="174" x14ac:dyDescent="0.35">
      <c r="A6" s="56" t="s">
        <v>38</v>
      </c>
      <c r="B6" s="57" t="s">
        <v>350</v>
      </c>
      <c r="C6" s="56" t="s">
        <v>94</v>
      </c>
      <c r="D6" s="56" t="s">
        <v>106</v>
      </c>
      <c r="E6" s="56" t="s">
        <v>11</v>
      </c>
      <c r="F6" s="56" t="s">
        <v>210</v>
      </c>
      <c r="G6" s="56" t="s">
        <v>212</v>
      </c>
      <c r="H6" s="56" t="s">
        <v>18</v>
      </c>
      <c r="I6" s="56" t="s">
        <v>213</v>
      </c>
      <c r="J6" s="56" t="s">
        <v>214</v>
      </c>
      <c r="K6" s="56" t="s">
        <v>215</v>
      </c>
      <c r="L6" s="56" t="s">
        <v>216</v>
      </c>
      <c r="M6" s="56" t="s">
        <v>73</v>
      </c>
      <c r="N6" s="56" t="s">
        <v>38</v>
      </c>
      <c r="O6" s="56"/>
      <c r="P6" s="56" t="s">
        <v>465</v>
      </c>
      <c r="Q6" s="56" t="s">
        <v>180</v>
      </c>
      <c r="R6" s="56" t="s">
        <v>39</v>
      </c>
      <c r="S6" s="56" t="s">
        <v>289</v>
      </c>
      <c r="T6" s="56" t="s">
        <v>172</v>
      </c>
      <c r="V6" s="49" t="s">
        <v>179</v>
      </c>
      <c r="W6" s="48">
        <f t="shared" si="0"/>
        <v>3</v>
      </c>
      <c r="X6" s="48">
        <f t="shared" si="1"/>
        <v>3</v>
      </c>
      <c r="Y6" s="48">
        <f t="shared" si="2"/>
        <v>3</v>
      </c>
      <c r="Z6" s="48">
        <f t="shared" si="3"/>
        <v>1</v>
      </c>
      <c r="AA6" s="51">
        <f t="shared" si="4"/>
        <v>2.6999999999999997</v>
      </c>
    </row>
    <row r="7" spans="1:27" s="49" customFormat="1" ht="409.5" x14ac:dyDescent="0.35">
      <c r="A7" s="48" t="s">
        <v>38</v>
      </c>
      <c r="B7" s="50" t="s">
        <v>344</v>
      </c>
      <c r="C7" s="48" t="s">
        <v>94</v>
      </c>
      <c r="D7" s="48" t="s">
        <v>106</v>
      </c>
      <c r="E7" s="48" t="s">
        <v>11</v>
      </c>
      <c r="F7" s="48" t="s">
        <v>122</v>
      </c>
      <c r="G7" s="48" t="s">
        <v>118</v>
      </c>
      <c r="H7" s="48" t="s">
        <v>18</v>
      </c>
      <c r="I7" s="48" t="s">
        <v>121</v>
      </c>
      <c r="J7" s="48" t="s">
        <v>120</v>
      </c>
      <c r="K7" s="48" t="s">
        <v>125</v>
      </c>
      <c r="L7" s="48" t="s">
        <v>123</v>
      </c>
      <c r="M7" s="48" t="s">
        <v>124</v>
      </c>
      <c r="N7" s="48" t="s">
        <v>38</v>
      </c>
      <c r="O7" s="48"/>
      <c r="P7" s="48" t="s">
        <v>464</v>
      </c>
      <c r="Q7" s="48" t="s">
        <v>75</v>
      </c>
      <c r="R7" s="48" t="s">
        <v>39</v>
      </c>
      <c r="S7" s="48" t="s">
        <v>119</v>
      </c>
      <c r="T7" s="49" t="s">
        <v>126</v>
      </c>
      <c r="U7" s="49" t="s">
        <v>138</v>
      </c>
      <c r="V7" s="49" t="s">
        <v>563</v>
      </c>
      <c r="W7" s="48">
        <f t="shared" si="0"/>
        <v>2</v>
      </c>
      <c r="X7" s="48">
        <f t="shared" si="1"/>
        <v>3</v>
      </c>
      <c r="Y7" s="48">
        <f t="shared" si="2"/>
        <v>3</v>
      </c>
      <c r="Z7" s="48">
        <f t="shared" si="3"/>
        <v>1</v>
      </c>
      <c r="AA7" s="51">
        <f t="shared" si="4"/>
        <v>2.4</v>
      </c>
    </row>
    <row r="8" spans="1:27" s="49" customFormat="1" ht="409.5" x14ac:dyDescent="0.35">
      <c r="A8" s="49" t="s">
        <v>38</v>
      </c>
      <c r="B8" s="53" t="s">
        <v>348</v>
      </c>
      <c r="C8" s="49" t="s">
        <v>94</v>
      </c>
      <c r="D8" s="49" t="s">
        <v>106</v>
      </c>
      <c r="E8" s="49" t="s">
        <v>11</v>
      </c>
      <c r="F8" s="49" t="s">
        <v>227</v>
      </c>
      <c r="G8" s="49" t="s">
        <v>228</v>
      </c>
      <c r="H8" s="49" t="s">
        <v>18</v>
      </c>
      <c r="I8" s="49" t="s">
        <v>229</v>
      </c>
      <c r="J8" s="49" t="s">
        <v>173</v>
      </c>
      <c r="K8" s="49" t="s">
        <v>174</v>
      </c>
      <c r="L8" s="49" t="s">
        <v>123</v>
      </c>
      <c r="M8" s="49" t="s">
        <v>230</v>
      </c>
      <c r="N8" s="49" t="s">
        <v>38</v>
      </c>
      <c r="P8" s="49" t="s">
        <v>464</v>
      </c>
      <c r="Q8" s="49" t="s">
        <v>180</v>
      </c>
      <c r="R8" s="49" t="s">
        <v>39</v>
      </c>
      <c r="S8" s="49" t="s">
        <v>231</v>
      </c>
      <c r="T8" s="49" t="s">
        <v>126</v>
      </c>
      <c r="U8" s="49" t="s">
        <v>153</v>
      </c>
      <c r="V8" s="49" t="s">
        <v>226</v>
      </c>
      <c r="W8" s="48">
        <f t="shared" si="0"/>
        <v>2</v>
      </c>
      <c r="X8" s="48">
        <f t="shared" si="1"/>
        <v>3</v>
      </c>
      <c r="Y8" s="48">
        <f t="shared" si="2"/>
        <v>3</v>
      </c>
      <c r="Z8" s="48">
        <f t="shared" si="3"/>
        <v>1</v>
      </c>
      <c r="AA8" s="51">
        <f t="shared" si="4"/>
        <v>2.4</v>
      </c>
    </row>
    <row r="9" spans="1:27" s="49" customFormat="1" ht="275.5" x14ac:dyDescent="0.35">
      <c r="A9" s="48" t="s">
        <v>38</v>
      </c>
      <c r="B9" s="50" t="s">
        <v>501</v>
      </c>
      <c r="C9" s="48" t="s">
        <v>94</v>
      </c>
      <c r="D9" s="48" t="s">
        <v>164</v>
      </c>
      <c r="E9" s="48" t="s">
        <v>11</v>
      </c>
      <c r="F9" s="48" t="s">
        <v>268</v>
      </c>
      <c r="G9" s="48" t="s">
        <v>269</v>
      </c>
      <c r="H9" s="48" t="s">
        <v>18</v>
      </c>
      <c r="I9" s="48" t="s">
        <v>270</v>
      </c>
      <c r="J9" s="48" t="s">
        <v>271</v>
      </c>
      <c r="K9" s="48" t="s">
        <v>125</v>
      </c>
      <c r="L9" s="48" t="s">
        <v>123</v>
      </c>
      <c r="M9" s="48" t="s">
        <v>272</v>
      </c>
      <c r="N9" s="48" t="s">
        <v>38</v>
      </c>
      <c r="O9" s="48"/>
      <c r="P9" s="48" t="s">
        <v>465</v>
      </c>
      <c r="Q9" s="48" t="s">
        <v>180</v>
      </c>
      <c r="R9" s="48" t="s">
        <v>76</v>
      </c>
      <c r="S9" s="48"/>
      <c r="T9" s="48" t="s">
        <v>273</v>
      </c>
      <c r="U9" s="49" t="s">
        <v>447</v>
      </c>
      <c r="V9" s="49" t="s">
        <v>188</v>
      </c>
      <c r="W9" s="48">
        <f t="shared" si="0"/>
        <v>3</v>
      </c>
      <c r="X9" s="48">
        <f t="shared" si="1"/>
        <v>3</v>
      </c>
      <c r="Y9" s="48">
        <f t="shared" si="2"/>
        <v>2</v>
      </c>
      <c r="Z9" s="48">
        <f t="shared" si="3"/>
        <v>1</v>
      </c>
      <c r="AA9" s="51">
        <f t="shared" si="4"/>
        <v>2.4</v>
      </c>
    </row>
    <row r="10" spans="1:27" s="49" customFormat="1" ht="275.5" x14ac:dyDescent="0.35">
      <c r="A10" s="48" t="s">
        <v>38</v>
      </c>
      <c r="B10" s="50" t="s">
        <v>499</v>
      </c>
      <c r="C10" s="48" t="s">
        <v>94</v>
      </c>
      <c r="D10" s="48" t="s">
        <v>164</v>
      </c>
      <c r="E10" s="48" t="s">
        <v>11</v>
      </c>
      <c r="F10" s="48" t="s">
        <v>275</v>
      </c>
      <c r="G10" s="48" t="s">
        <v>276</v>
      </c>
      <c r="H10" s="48" t="s">
        <v>18</v>
      </c>
      <c r="I10" s="48" t="s">
        <v>277</v>
      </c>
      <c r="J10" s="48" t="s">
        <v>278</v>
      </c>
      <c r="K10" s="48" t="s">
        <v>279</v>
      </c>
      <c r="L10" s="48" t="s">
        <v>170</v>
      </c>
      <c r="M10" s="48" t="s">
        <v>73</v>
      </c>
      <c r="N10" s="48" t="s">
        <v>38</v>
      </c>
      <c r="O10" s="48"/>
      <c r="P10" s="48" t="s">
        <v>465</v>
      </c>
      <c r="Q10" s="48" t="s">
        <v>180</v>
      </c>
      <c r="R10" s="48" t="s">
        <v>76</v>
      </c>
      <c r="S10" s="48" t="s">
        <v>280</v>
      </c>
      <c r="T10" s="48" t="s">
        <v>172</v>
      </c>
      <c r="U10" s="49" t="s">
        <v>192</v>
      </c>
      <c r="V10" s="58" t="s">
        <v>240</v>
      </c>
      <c r="W10" s="48">
        <f t="shared" si="0"/>
        <v>3</v>
      </c>
      <c r="X10" s="48">
        <f t="shared" si="1"/>
        <v>3</v>
      </c>
      <c r="Y10" s="48">
        <f t="shared" si="2"/>
        <v>2</v>
      </c>
      <c r="Z10" s="48">
        <f t="shared" si="3"/>
        <v>1</v>
      </c>
      <c r="AA10" s="51">
        <f t="shared" si="4"/>
        <v>2.4</v>
      </c>
    </row>
    <row r="11" spans="1:27" s="49" customFormat="1" ht="174" x14ac:dyDescent="0.35">
      <c r="A11" s="48" t="s">
        <v>38</v>
      </c>
      <c r="B11" s="50" t="s">
        <v>343</v>
      </c>
      <c r="C11" s="48" t="s">
        <v>94</v>
      </c>
      <c r="D11" s="48" t="s">
        <v>106</v>
      </c>
      <c r="E11" s="48" t="s">
        <v>14</v>
      </c>
      <c r="F11" s="48" t="s">
        <v>113</v>
      </c>
      <c r="G11" s="48" t="s">
        <v>114</v>
      </c>
      <c r="H11" s="48" t="s">
        <v>18</v>
      </c>
      <c r="I11" s="48" t="s">
        <v>115</v>
      </c>
      <c r="J11" s="48" t="s">
        <v>116</v>
      </c>
      <c r="K11" s="48" t="s">
        <v>70</v>
      </c>
      <c r="L11" s="48" t="s">
        <v>27</v>
      </c>
      <c r="M11" s="48" t="s">
        <v>72</v>
      </c>
      <c r="N11" s="48" t="s">
        <v>38</v>
      </c>
      <c r="O11" s="48"/>
      <c r="P11" s="48" t="s">
        <v>43</v>
      </c>
      <c r="Q11" s="48" t="s">
        <v>75</v>
      </c>
      <c r="R11" s="48" t="s">
        <v>39</v>
      </c>
      <c r="S11" s="48" t="s">
        <v>117</v>
      </c>
      <c r="T11" s="48" t="s">
        <v>127</v>
      </c>
      <c r="U11" s="49" t="s">
        <v>135</v>
      </c>
      <c r="V11" s="49" t="s">
        <v>221</v>
      </c>
      <c r="W11" s="48">
        <f t="shared" si="0"/>
        <v>1</v>
      </c>
      <c r="X11" s="48">
        <f t="shared" si="1"/>
        <v>3</v>
      </c>
      <c r="Y11" s="48">
        <f t="shared" si="2"/>
        <v>3</v>
      </c>
      <c r="Z11" s="48">
        <f t="shared" si="3"/>
        <v>1</v>
      </c>
      <c r="AA11" s="51">
        <f t="shared" si="4"/>
        <v>2.1</v>
      </c>
    </row>
    <row r="12" spans="1:27" s="49" customFormat="1" ht="246.5" x14ac:dyDescent="0.35">
      <c r="A12" s="56" t="s">
        <v>40</v>
      </c>
      <c r="B12" s="57" t="s">
        <v>301</v>
      </c>
      <c r="C12" s="56" t="s">
        <v>94</v>
      </c>
      <c r="D12" s="56" t="s">
        <v>110</v>
      </c>
      <c r="E12" s="56"/>
      <c r="F12" s="56" t="s">
        <v>149</v>
      </c>
      <c r="G12" s="56" t="s">
        <v>150</v>
      </c>
      <c r="H12" s="56" t="s">
        <v>18</v>
      </c>
      <c r="I12" s="56" t="s">
        <v>224</v>
      </c>
      <c r="J12" s="56" t="s">
        <v>225</v>
      </c>
      <c r="K12" s="56" t="s">
        <v>69</v>
      </c>
      <c r="L12" s="56"/>
      <c r="M12" s="56" t="s">
        <v>29</v>
      </c>
      <c r="N12" s="56" t="s">
        <v>42</v>
      </c>
      <c r="O12" s="56"/>
      <c r="P12" s="56" t="s">
        <v>465</v>
      </c>
      <c r="Q12" s="56" t="s">
        <v>44</v>
      </c>
      <c r="R12" s="56" t="s">
        <v>39</v>
      </c>
      <c r="S12" s="56" t="s">
        <v>152</v>
      </c>
      <c r="T12" s="56"/>
      <c r="U12" s="56" t="s">
        <v>151</v>
      </c>
      <c r="V12" s="56"/>
      <c r="W12" s="48">
        <f t="shared" si="0"/>
        <v>3</v>
      </c>
      <c r="X12" s="48">
        <f t="shared" si="1"/>
        <v>1</v>
      </c>
      <c r="Y12" s="48">
        <f t="shared" si="2"/>
        <v>3</v>
      </c>
      <c r="Z12" s="48">
        <f t="shared" si="3"/>
        <v>0</v>
      </c>
      <c r="AA12" s="51">
        <f t="shared" si="4"/>
        <v>2.0499999999999998</v>
      </c>
    </row>
    <row r="13" spans="1:27" s="49" customFormat="1" ht="188.5" x14ac:dyDescent="0.35">
      <c r="A13" s="48" t="s">
        <v>40</v>
      </c>
      <c r="B13" s="50" t="s">
        <v>301</v>
      </c>
      <c r="C13" s="48" t="s">
        <v>94</v>
      </c>
      <c r="D13" s="48" t="s">
        <v>106</v>
      </c>
      <c r="E13" s="48" t="s">
        <v>12</v>
      </c>
      <c r="F13" s="48" t="s">
        <v>553</v>
      </c>
      <c r="G13" s="48" t="s">
        <v>554</v>
      </c>
      <c r="H13" s="48" t="s">
        <v>466</v>
      </c>
      <c r="I13" s="48" t="s">
        <v>555</v>
      </c>
      <c r="J13" s="48" t="s">
        <v>556</v>
      </c>
      <c r="K13" s="48" t="s">
        <v>69</v>
      </c>
      <c r="L13" s="48" t="s">
        <v>28</v>
      </c>
      <c r="M13" s="48" t="s">
        <v>21</v>
      </c>
      <c r="N13" s="48" t="s">
        <v>42</v>
      </c>
      <c r="O13" s="48"/>
      <c r="P13" s="48" t="s">
        <v>465</v>
      </c>
      <c r="Q13" s="48" t="s">
        <v>41</v>
      </c>
      <c r="R13" s="48" t="s">
        <v>45</v>
      </c>
      <c r="S13" s="48"/>
      <c r="T13" s="48" t="s">
        <v>559</v>
      </c>
      <c r="U13" s="48" t="s">
        <v>558</v>
      </c>
      <c r="V13" s="48" t="s">
        <v>557</v>
      </c>
      <c r="W13" s="48">
        <f t="shared" si="0"/>
        <v>3</v>
      </c>
      <c r="X13" s="48">
        <f t="shared" si="1"/>
        <v>2</v>
      </c>
      <c r="Y13" s="48">
        <f t="shared" si="2"/>
        <v>1</v>
      </c>
      <c r="Z13" s="48">
        <f t="shared" si="3"/>
        <v>0</v>
      </c>
      <c r="AA13" s="51">
        <f t="shared" si="4"/>
        <v>1.7</v>
      </c>
    </row>
    <row r="14" spans="1:27" s="49" customFormat="1" ht="43.5" x14ac:dyDescent="0.35">
      <c r="A14" s="48" t="s">
        <v>40</v>
      </c>
      <c r="B14" s="50" t="s">
        <v>301</v>
      </c>
      <c r="C14" s="48" t="s">
        <v>458</v>
      </c>
      <c r="D14" s="48"/>
      <c r="E14" s="16" t="s">
        <v>11</v>
      </c>
      <c r="F14" s="16" t="s">
        <v>517</v>
      </c>
      <c r="G14" s="16" t="s">
        <v>518</v>
      </c>
      <c r="H14" s="16" t="s">
        <v>17</v>
      </c>
      <c r="I14" s="16" t="s">
        <v>527</v>
      </c>
      <c r="J14" s="16" t="s">
        <v>526</v>
      </c>
      <c r="K14" s="48" t="s">
        <v>69</v>
      </c>
      <c r="L14" s="48" t="s">
        <v>25</v>
      </c>
      <c r="M14" s="48"/>
      <c r="N14" s="48" t="s">
        <v>38</v>
      </c>
      <c r="O14" s="48"/>
      <c r="P14" s="48" t="s">
        <v>465</v>
      </c>
      <c r="Q14" s="48" t="s">
        <v>44</v>
      </c>
      <c r="R14" s="48" t="s">
        <v>45</v>
      </c>
      <c r="S14" s="48"/>
      <c r="T14" s="48"/>
      <c r="U14" s="48" t="s">
        <v>467</v>
      </c>
      <c r="V14" s="48"/>
      <c r="W14" s="48">
        <f t="shared" si="0"/>
        <v>3</v>
      </c>
      <c r="X14" s="48">
        <f t="shared" si="1"/>
        <v>1</v>
      </c>
      <c r="Y14" s="48">
        <f t="shared" si="2"/>
        <v>1</v>
      </c>
      <c r="Z14" s="48">
        <f t="shared" si="3"/>
        <v>1</v>
      </c>
      <c r="AA14" s="51">
        <f t="shared" si="4"/>
        <v>1.5999999999999999</v>
      </c>
    </row>
    <row r="15" spans="1:27" s="56" customFormat="1" ht="43.5" x14ac:dyDescent="0.35">
      <c r="A15" s="48" t="s">
        <v>40</v>
      </c>
      <c r="B15" s="50" t="s">
        <v>301</v>
      </c>
      <c r="C15" s="48" t="s">
        <v>458</v>
      </c>
      <c r="D15" s="48"/>
      <c r="E15" s="16" t="s">
        <v>11</v>
      </c>
      <c r="F15" s="16" t="s">
        <v>519</v>
      </c>
      <c r="G15" s="16" t="s">
        <v>520</v>
      </c>
      <c r="H15" s="16" t="s">
        <v>17</v>
      </c>
      <c r="I15" s="16" t="s">
        <v>528</v>
      </c>
      <c r="J15" s="16" t="s">
        <v>526</v>
      </c>
      <c r="K15" s="48" t="s">
        <v>69</v>
      </c>
      <c r="L15" s="48" t="s">
        <v>25</v>
      </c>
      <c r="M15" s="48"/>
      <c r="N15" s="48" t="s">
        <v>38</v>
      </c>
      <c r="O15" s="48"/>
      <c r="P15" s="48" t="s">
        <v>465</v>
      </c>
      <c r="Q15" s="48" t="s">
        <v>42</v>
      </c>
      <c r="R15" s="48" t="s">
        <v>42</v>
      </c>
      <c r="S15" s="48"/>
      <c r="T15" s="48"/>
      <c r="U15" s="48" t="s">
        <v>467</v>
      </c>
      <c r="V15" s="48"/>
      <c r="W15" s="48">
        <f t="shared" si="0"/>
        <v>3</v>
      </c>
      <c r="X15" s="48">
        <f t="shared" si="1"/>
        <v>0</v>
      </c>
      <c r="Y15" s="48">
        <f t="shared" si="2"/>
        <v>0</v>
      </c>
      <c r="Z15" s="48">
        <f t="shared" si="3"/>
        <v>1</v>
      </c>
      <c r="AA15" s="51">
        <f t="shared" si="4"/>
        <v>1.0499999999999998</v>
      </c>
    </row>
    <row r="16" spans="1:27" ht="348" x14ac:dyDescent="0.35">
      <c r="A16" s="48" t="s">
        <v>40</v>
      </c>
      <c r="B16" s="50" t="s">
        <v>301</v>
      </c>
      <c r="C16" s="48" t="s">
        <v>94</v>
      </c>
      <c r="D16" s="48" t="s">
        <v>468</v>
      </c>
      <c r="E16" s="48" t="s">
        <v>11</v>
      </c>
      <c r="F16" s="48" t="s">
        <v>203</v>
      </c>
      <c r="G16" s="48" t="s">
        <v>199</v>
      </c>
      <c r="H16" s="48" t="s">
        <v>466</v>
      </c>
      <c r="I16" s="48" t="s">
        <v>201</v>
      </c>
      <c r="J16" s="48" t="s">
        <v>200</v>
      </c>
      <c r="K16" s="48" t="s">
        <v>23</v>
      </c>
      <c r="L16" s="48" t="s">
        <v>42</v>
      </c>
      <c r="M16" s="48" t="s">
        <v>21</v>
      </c>
      <c r="N16" s="48" t="s">
        <v>38</v>
      </c>
      <c r="O16" s="48" t="s">
        <v>196</v>
      </c>
      <c r="P16" s="48" t="s">
        <v>464</v>
      </c>
      <c r="Q16" s="48" t="s">
        <v>44</v>
      </c>
      <c r="R16" s="48" t="s">
        <v>42</v>
      </c>
      <c r="S16" s="48" t="s">
        <v>197</v>
      </c>
      <c r="T16" s="48" t="s">
        <v>191</v>
      </c>
      <c r="U16" s="56" t="s">
        <v>288</v>
      </c>
      <c r="V16" s="56" t="s">
        <v>217</v>
      </c>
      <c r="W16" s="56">
        <f t="shared" si="0"/>
        <v>2</v>
      </c>
      <c r="X16" s="56">
        <f t="shared" si="1"/>
        <v>1</v>
      </c>
      <c r="Y16" s="56">
        <f t="shared" si="2"/>
        <v>0</v>
      </c>
      <c r="Z16" s="56">
        <f t="shared" si="3"/>
        <v>1</v>
      </c>
      <c r="AA16" s="59">
        <f t="shared" si="4"/>
        <v>1</v>
      </c>
    </row>
    <row r="17" spans="1:27" ht="72.5" x14ac:dyDescent="0.35">
      <c r="A17" s="48" t="s">
        <v>40</v>
      </c>
      <c r="B17" s="50" t="s">
        <v>301</v>
      </c>
      <c r="C17" s="48" t="s">
        <v>94</v>
      </c>
      <c r="D17" s="48" t="s">
        <v>106</v>
      </c>
      <c r="E17" s="48" t="s">
        <v>11</v>
      </c>
      <c r="F17" s="48" t="s">
        <v>176</v>
      </c>
      <c r="G17" s="48" t="s">
        <v>176</v>
      </c>
      <c r="H17" s="48" t="s">
        <v>18</v>
      </c>
      <c r="I17" s="48" t="s">
        <v>177</v>
      </c>
      <c r="J17" s="48" t="s">
        <v>178</v>
      </c>
      <c r="K17" s="48" t="s">
        <v>21</v>
      </c>
      <c r="L17" s="48" t="s">
        <v>25</v>
      </c>
      <c r="M17" s="48" t="s">
        <v>73</v>
      </c>
      <c r="N17" s="48" t="s">
        <v>42</v>
      </c>
      <c r="P17" s="48" t="s">
        <v>465</v>
      </c>
      <c r="Q17" s="48" t="s">
        <v>42</v>
      </c>
      <c r="R17" s="48" t="s">
        <v>42</v>
      </c>
      <c r="T17" s="48" t="s">
        <v>128</v>
      </c>
      <c r="U17" s="49" t="s">
        <v>157</v>
      </c>
      <c r="V17" s="49" t="s">
        <v>156</v>
      </c>
      <c r="W17" s="49">
        <f t="shared" si="0"/>
        <v>3</v>
      </c>
      <c r="X17" s="49">
        <f t="shared" si="1"/>
        <v>0</v>
      </c>
      <c r="Y17" s="49">
        <f t="shared" si="2"/>
        <v>0</v>
      </c>
      <c r="Z17" s="49">
        <f t="shared" si="3"/>
        <v>0</v>
      </c>
      <c r="AA17" s="55">
        <f t="shared" si="4"/>
        <v>0.89999999999999991</v>
      </c>
    </row>
    <row r="18" spans="1:27" s="49" customFormat="1" ht="130.5" x14ac:dyDescent="0.35">
      <c r="A18" s="48" t="s">
        <v>40</v>
      </c>
      <c r="B18" s="50"/>
      <c r="C18" s="48" t="s">
        <v>94</v>
      </c>
      <c r="D18" s="48" t="s">
        <v>111</v>
      </c>
      <c r="E18" s="48"/>
      <c r="F18" s="48" t="s">
        <v>487</v>
      </c>
      <c r="G18" s="48"/>
      <c r="H18" s="48" t="s">
        <v>466</v>
      </c>
      <c r="I18" s="48" t="s">
        <v>488</v>
      </c>
      <c r="J18" s="48" t="s">
        <v>489</v>
      </c>
      <c r="K18" s="48" t="s">
        <v>21</v>
      </c>
      <c r="L18" s="48"/>
      <c r="M18" s="48"/>
      <c r="N18" s="48" t="s">
        <v>42</v>
      </c>
      <c r="O18" s="48"/>
      <c r="P18" s="48" t="s">
        <v>46</v>
      </c>
      <c r="Q18" s="48" t="s">
        <v>44</v>
      </c>
      <c r="R18" s="48" t="s">
        <v>76</v>
      </c>
      <c r="S18" s="48" t="s">
        <v>491</v>
      </c>
      <c r="T18" s="48"/>
      <c r="U18" s="48" t="s">
        <v>507</v>
      </c>
      <c r="V18" s="48" t="s">
        <v>490</v>
      </c>
      <c r="W18" s="48">
        <f t="shared" si="0"/>
        <v>0</v>
      </c>
      <c r="X18" s="48">
        <f t="shared" si="1"/>
        <v>1</v>
      </c>
      <c r="Y18" s="48">
        <f t="shared" si="2"/>
        <v>2</v>
      </c>
      <c r="Z18" s="48">
        <f t="shared" si="3"/>
        <v>0</v>
      </c>
      <c r="AA18" s="51">
        <f t="shared" si="4"/>
        <v>0.85</v>
      </c>
    </row>
    <row r="19" spans="1:27" ht="101.5" x14ac:dyDescent="0.35">
      <c r="A19" s="48" t="s">
        <v>40</v>
      </c>
      <c r="B19" s="50" t="s">
        <v>301</v>
      </c>
      <c r="C19" s="48" t="s">
        <v>458</v>
      </c>
      <c r="E19" s="16" t="s">
        <v>11</v>
      </c>
      <c r="F19" s="16" t="s">
        <v>521</v>
      </c>
      <c r="G19" s="16" t="s">
        <v>522</v>
      </c>
      <c r="H19" s="16" t="s">
        <v>17</v>
      </c>
      <c r="I19" s="16" t="s">
        <v>529</v>
      </c>
      <c r="J19" s="16" t="s">
        <v>526</v>
      </c>
      <c r="K19" s="48" t="s">
        <v>23</v>
      </c>
      <c r="L19" s="48" t="s">
        <v>25</v>
      </c>
      <c r="N19" s="48" t="s">
        <v>38</v>
      </c>
      <c r="P19" s="48" t="s">
        <v>464</v>
      </c>
      <c r="Q19" s="48" t="s">
        <v>42</v>
      </c>
      <c r="R19" s="48" t="s">
        <v>42</v>
      </c>
      <c r="U19" s="48" t="s">
        <v>467</v>
      </c>
      <c r="W19" s="48">
        <f t="shared" si="0"/>
        <v>2</v>
      </c>
      <c r="X19" s="48">
        <f t="shared" si="1"/>
        <v>0</v>
      </c>
      <c r="Y19" s="48">
        <f t="shared" si="2"/>
        <v>0</v>
      </c>
      <c r="Z19" s="48">
        <f t="shared" si="3"/>
        <v>1</v>
      </c>
      <c r="AA19" s="51">
        <f t="shared" si="4"/>
        <v>0.75</v>
      </c>
    </row>
    <row r="20" spans="1:27" ht="101.5" x14ac:dyDescent="0.35">
      <c r="A20" s="48" t="s">
        <v>40</v>
      </c>
      <c r="B20" s="50" t="s">
        <v>301</v>
      </c>
      <c r="C20" s="48" t="s">
        <v>458</v>
      </c>
      <c r="E20" s="16" t="s">
        <v>11</v>
      </c>
      <c r="F20" s="16" t="s">
        <v>523</v>
      </c>
      <c r="G20" s="16" t="s">
        <v>524</v>
      </c>
      <c r="H20" s="16" t="s">
        <v>17</v>
      </c>
      <c r="I20" s="16" t="s">
        <v>530</v>
      </c>
      <c r="J20" s="16" t="s">
        <v>526</v>
      </c>
      <c r="K20" s="48" t="s">
        <v>23</v>
      </c>
      <c r="L20" s="48" t="s">
        <v>25</v>
      </c>
      <c r="N20" s="48" t="s">
        <v>38</v>
      </c>
      <c r="P20" s="48" t="s">
        <v>464</v>
      </c>
      <c r="Q20" s="48" t="s">
        <v>42</v>
      </c>
      <c r="R20" s="48" t="s">
        <v>42</v>
      </c>
      <c r="U20" s="48" t="s">
        <v>467</v>
      </c>
      <c r="W20" s="48">
        <f t="shared" si="0"/>
        <v>2</v>
      </c>
      <c r="X20" s="48">
        <f t="shared" si="1"/>
        <v>0</v>
      </c>
      <c r="Y20" s="48">
        <f t="shared" si="2"/>
        <v>0</v>
      </c>
      <c r="Z20" s="48">
        <f t="shared" si="3"/>
        <v>1</v>
      </c>
      <c r="AA20" s="51">
        <f t="shared" si="4"/>
        <v>0.75</v>
      </c>
    </row>
    <row r="21" spans="1:27" ht="406" x14ac:dyDescent="0.35">
      <c r="A21" s="48" t="s">
        <v>38</v>
      </c>
      <c r="B21" s="50" t="s">
        <v>294</v>
      </c>
      <c r="C21" s="48" t="s">
        <v>92</v>
      </c>
      <c r="D21" s="48" t="s">
        <v>112</v>
      </c>
      <c r="E21" s="48" t="s">
        <v>11</v>
      </c>
      <c r="F21" s="48" t="s">
        <v>295</v>
      </c>
      <c r="G21" s="48" t="s">
        <v>296</v>
      </c>
      <c r="H21" s="48" t="s">
        <v>18</v>
      </c>
      <c r="I21" s="48" t="s">
        <v>297</v>
      </c>
      <c r="J21" s="48" t="s">
        <v>298</v>
      </c>
      <c r="K21" s="48" t="s">
        <v>215</v>
      </c>
      <c r="L21" s="48" t="s">
        <v>282</v>
      </c>
      <c r="M21" s="48" t="s">
        <v>299</v>
      </c>
      <c r="N21" s="48" t="s">
        <v>38</v>
      </c>
      <c r="P21" s="48" t="s">
        <v>465</v>
      </c>
      <c r="Q21" s="48" t="s">
        <v>180</v>
      </c>
      <c r="R21" s="48" t="s">
        <v>39</v>
      </c>
      <c r="S21" s="48" t="s">
        <v>502</v>
      </c>
      <c r="T21" s="48" t="s">
        <v>300</v>
      </c>
      <c r="U21" s="49" t="s">
        <v>239</v>
      </c>
      <c r="V21" s="49" t="s">
        <v>290</v>
      </c>
      <c r="W21" s="48">
        <f t="shared" si="0"/>
        <v>3</v>
      </c>
      <c r="X21" s="48">
        <f t="shared" si="1"/>
        <v>3</v>
      </c>
      <c r="Y21" s="48">
        <f t="shared" si="2"/>
        <v>3</v>
      </c>
      <c r="Z21" s="48">
        <f t="shared" si="3"/>
        <v>1</v>
      </c>
      <c r="AA21" s="51">
        <f t="shared" si="4"/>
        <v>2.6999999999999997</v>
      </c>
    </row>
    <row r="22" spans="1:27" ht="101.5" x14ac:dyDescent="0.35">
      <c r="A22" s="48" t="s">
        <v>40</v>
      </c>
      <c r="B22" s="50" t="s">
        <v>301</v>
      </c>
      <c r="C22" s="48" t="s">
        <v>92</v>
      </c>
      <c r="D22" s="48" t="s">
        <v>164</v>
      </c>
      <c r="E22" s="48" t="s">
        <v>11</v>
      </c>
      <c r="F22" s="48" t="s">
        <v>313</v>
      </c>
      <c r="G22" s="48" t="s">
        <v>314</v>
      </c>
      <c r="H22" s="48" t="s">
        <v>466</v>
      </c>
      <c r="K22" s="48" t="s">
        <v>315</v>
      </c>
      <c r="L22" s="48" t="s">
        <v>42</v>
      </c>
      <c r="M22" s="48" t="s">
        <v>42</v>
      </c>
      <c r="N22" s="48" t="s">
        <v>42</v>
      </c>
      <c r="P22" s="48" t="s">
        <v>465</v>
      </c>
      <c r="Q22" s="48" t="s">
        <v>42</v>
      </c>
      <c r="R22" s="48" t="s">
        <v>76</v>
      </c>
      <c r="T22" s="48" t="s">
        <v>42</v>
      </c>
      <c r="U22" s="48" t="s">
        <v>288</v>
      </c>
      <c r="W22" s="48">
        <f t="shared" si="0"/>
        <v>3</v>
      </c>
      <c r="X22" s="48">
        <f t="shared" si="1"/>
        <v>0</v>
      </c>
      <c r="Y22" s="48">
        <f t="shared" si="2"/>
        <v>2</v>
      </c>
      <c r="Z22" s="48">
        <f t="shared" si="3"/>
        <v>0</v>
      </c>
      <c r="AA22" s="51">
        <f t="shared" si="4"/>
        <v>1.5</v>
      </c>
    </row>
    <row r="23" spans="1:27" s="49" customFormat="1" ht="159.5" x14ac:dyDescent="0.35">
      <c r="A23" s="48" t="s">
        <v>40</v>
      </c>
      <c r="B23" s="50" t="s">
        <v>301</v>
      </c>
      <c r="C23" s="48" t="s">
        <v>92</v>
      </c>
      <c r="D23" s="48" t="s">
        <v>164</v>
      </c>
      <c r="E23" s="48" t="s">
        <v>11</v>
      </c>
      <c r="F23" s="48" t="s">
        <v>318</v>
      </c>
      <c r="G23" s="48" t="s">
        <v>319</v>
      </c>
      <c r="H23" s="48" t="s">
        <v>466</v>
      </c>
      <c r="I23" s="48"/>
      <c r="J23" s="48"/>
      <c r="K23" s="48" t="s">
        <v>315</v>
      </c>
      <c r="L23" s="48" t="s">
        <v>42</v>
      </c>
      <c r="M23" s="48" t="s">
        <v>42</v>
      </c>
      <c r="N23" s="48" t="s">
        <v>42</v>
      </c>
      <c r="O23" s="48"/>
      <c r="P23" s="48" t="s">
        <v>465</v>
      </c>
      <c r="Q23" s="48" t="s">
        <v>42</v>
      </c>
      <c r="R23" s="48" t="s">
        <v>76</v>
      </c>
      <c r="S23" s="48"/>
      <c r="T23" s="48" t="s">
        <v>42</v>
      </c>
      <c r="U23" s="48" t="s">
        <v>243</v>
      </c>
      <c r="V23" s="48" t="s">
        <v>564</v>
      </c>
      <c r="W23" s="48">
        <f t="shared" si="0"/>
        <v>3</v>
      </c>
      <c r="X23" s="48">
        <f t="shared" si="1"/>
        <v>0</v>
      </c>
      <c r="Y23" s="48">
        <f t="shared" si="2"/>
        <v>2</v>
      </c>
      <c r="Z23" s="48">
        <f t="shared" si="3"/>
        <v>0</v>
      </c>
      <c r="AA23" s="51">
        <f t="shared" si="4"/>
        <v>1.5</v>
      </c>
    </row>
    <row r="24" spans="1:27" ht="101.5" x14ac:dyDescent="0.35">
      <c r="A24" s="48" t="s">
        <v>40</v>
      </c>
      <c r="C24" s="48" t="s">
        <v>92</v>
      </c>
      <c r="F24" s="48" t="s">
        <v>531</v>
      </c>
      <c r="G24" s="48" t="s">
        <v>304</v>
      </c>
      <c r="H24" s="48" t="s">
        <v>466</v>
      </c>
      <c r="I24" s="48" t="s">
        <v>532</v>
      </c>
      <c r="J24" s="48" t="s">
        <v>305</v>
      </c>
      <c r="K24" s="48" t="s">
        <v>69</v>
      </c>
      <c r="N24" s="48" t="s">
        <v>42</v>
      </c>
      <c r="P24" s="48" t="s">
        <v>465</v>
      </c>
      <c r="Q24" s="48" t="s">
        <v>42</v>
      </c>
      <c r="R24" s="48" t="s">
        <v>76</v>
      </c>
      <c r="S24" s="48" t="s">
        <v>533</v>
      </c>
      <c r="T24" s="48" t="s">
        <v>534</v>
      </c>
      <c r="U24" s="48" t="s">
        <v>535</v>
      </c>
      <c r="W24" s="48">
        <f t="shared" si="0"/>
        <v>3</v>
      </c>
      <c r="X24" s="48">
        <f t="shared" si="1"/>
        <v>0</v>
      </c>
      <c r="Y24" s="48">
        <f t="shared" si="2"/>
        <v>2</v>
      </c>
      <c r="Z24" s="48">
        <f t="shared" si="3"/>
        <v>0</v>
      </c>
      <c r="AA24" s="51">
        <f t="shared" si="4"/>
        <v>1.5</v>
      </c>
    </row>
    <row r="25" spans="1:27" ht="130.5" x14ac:dyDescent="0.35">
      <c r="A25" s="48" t="s">
        <v>40</v>
      </c>
      <c r="B25" s="50" t="s">
        <v>301</v>
      </c>
      <c r="C25" s="48" t="s">
        <v>92</v>
      </c>
      <c r="D25" s="48" t="s">
        <v>232</v>
      </c>
      <c r="E25" s="48" t="s">
        <v>11</v>
      </c>
      <c r="F25" s="48" t="s">
        <v>198</v>
      </c>
      <c r="G25" s="48" t="s">
        <v>193</v>
      </c>
      <c r="H25" s="48" t="s">
        <v>466</v>
      </c>
      <c r="I25" s="48" t="s">
        <v>194</v>
      </c>
      <c r="J25" s="48" t="s">
        <v>195</v>
      </c>
      <c r="K25" s="48" t="s">
        <v>155</v>
      </c>
      <c r="L25" s="48" t="s">
        <v>26</v>
      </c>
      <c r="M25" s="48" t="s">
        <v>21</v>
      </c>
      <c r="N25" s="48" t="s">
        <v>38</v>
      </c>
      <c r="O25" s="48" t="s">
        <v>202</v>
      </c>
      <c r="P25" s="48" t="s">
        <v>464</v>
      </c>
      <c r="Q25" s="48" t="s">
        <v>44</v>
      </c>
      <c r="R25" s="48" t="s">
        <v>42</v>
      </c>
      <c r="S25" s="48" t="s">
        <v>197</v>
      </c>
      <c r="T25" s="48" t="s">
        <v>191</v>
      </c>
      <c r="U25" s="48" t="s">
        <v>404</v>
      </c>
      <c r="W25" s="48">
        <f t="shared" si="0"/>
        <v>2</v>
      </c>
      <c r="X25" s="48">
        <f t="shared" si="1"/>
        <v>1</v>
      </c>
      <c r="Y25" s="48">
        <f t="shared" si="2"/>
        <v>0</v>
      </c>
      <c r="Z25" s="48">
        <f t="shared" si="3"/>
        <v>1</v>
      </c>
      <c r="AA25" s="51">
        <f t="shared" si="4"/>
        <v>1</v>
      </c>
    </row>
    <row r="26" spans="1:27" ht="101.5" x14ac:dyDescent="0.35">
      <c r="A26" s="48" t="s">
        <v>40</v>
      </c>
      <c r="B26" s="50" t="s">
        <v>301</v>
      </c>
      <c r="C26" s="48" t="s">
        <v>92</v>
      </c>
      <c r="D26" s="48" t="s">
        <v>112</v>
      </c>
      <c r="E26" s="48" t="s">
        <v>42</v>
      </c>
      <c r="F26" s="48" t="s">
        <v>363</v>
      </c>
      <c r="H26" s="48" t="s">
        <v>466</v>
      </c>
      <c r="I26" s="48" t="s">
        <v>364</v>
      </c>
      <c r="J26" s="48" t="s">
        <v>360</v>
      </c>
      <c r="K26" s="48" t="s">
        <v>71</v>
      </c>
      <c r="L26" s="48" t="s">
        <v>28</v>
      </c>
      <c r="M26" s="48" t="s">
        <v>42</v>
      </c>
      <c r="N26" s="48" t="s">
        <v>42</v>
      </c>
      <c r="P26" s="48" t="s">
        <v>43</v>
      </c>
      <c r="Q26" s="48" t="s">
        <v>42</v>
      </c>
      <c r="R26" s="48" t="s">
        <v>76</v>
      </c>
      <c r="S26" s="48" t="s">
        <v>460</v>
      </c>
      <c r="T26" s="48" t="s">
        <v>42</v>
      </c>
      <c r="U26" s="48" t="s">
        <v>249</v>
      </c>
      <c r="V26" s="48" t="s">
        <v>461</v>
      </c>
      <c r="W26" s="48">
        <f t="shared" si="0"/>
        <v>1</v>
      </c>
      <c r="X26" s="48">
        <f t="shared" si="1"/>
        <v>0</v>
      </c>
      <c r="Y26" s="48">
        <f t="shared" si="2"/>
        <v>2</v>
      </c>
      <c r="Z26" s="48">
        <f t="shared" si="3"/>
        <v>0</v>
      </c>
      <c r="AA26" s="51">
        <f t="shared" si="4"/>
        <v>0.89999999999999991</v>
      </c>
    </row>
    <row r="27" spans="1:27" ht="101.5" x14ac:dyDescent="0.35">
      <c r="A27" s="48" t="s">
        <v>40</v>
      </c>
      <c r="B27" s="50" t="s">
        <v>301</v>
      </c>
      <c r="C27" s="48" t="s">
        <v>92</v>
      </c>
      <c r="D27" s="48" t="s">
        <v>112</v>
      </c>
      <c r="E27" s="48" t="s">
        <v>42</v>
      </c>
      <c r="F27" s="48" t="s">
        <v>365</v>
      </c>
      <c r="H27" s="48" t="s">
        <v>466</v>
      </c>
      <c r="I27" s="48" t="s">
        <v>366</v>
      </c>
      <c r="J27" s="48" t="s">
        <v>360</v>
      </c>
      <c r="K27" s="48" t="s">
        <v>71</v>
      </c>
      <c r="L27" s="48" t="s">
        <v>28</v>
      </c>
      <c r="M27" s="48" t="s">
        <v>42</v>
      </c>
      <c r="N27" s="48" t="s">
        <v>42</v>
      </c>
      <c r="P27" s="48" t="s">
        <v>43</v>
      </c>
      <c r="Q27" s="48" t="s">
        <v>42</v>
      </c>
      <c r="R27" s="48" t="s">
        <v>76</v>
      </c>
      <c r="S27" s="48" t="s">
        <v>460</v>
      </c>
      <c r="T27" s="48" t="s">
        <v>42</v>
      </c>
      <c r="U27" s="48" t="s">
        <v>249</v>
      </c>
      <c r="V27" s="48" t="s">
        <v>461</v>
      </c>
      <c r="W27" s="48">
        <f t="shared" si="0"/>
        <v>1</v>
      </c>
      <c r="X27" s="48">
        <f t="shared" si="1"/>
        <v>0</v>
      </c>
      <c r="Y27" s="48">
        <f t="shared" si="2"/>
        <v>2</v>
      </c>
      <c r="Z27" s="48">
        <f t="shared" si="3"/>
        <v>0</v>
      </c>
      <c r="AA27" s="51">
        <f t="shared" si="4"/>
        <v>0.89999999999999991</v>
      </c>
    </row>
    <row r="28" spans="1:27" ht="101.5" x14ac:dyDescent="0.35">
      <c r="A28" s="48" t="s">
        <v>40</v>
      </c>
      <c r="B28" s="50" t="s">
        <v>301</v>
      </c>
      <c r="C28" s="48" t="s">
        <v>92</v>
      </c>
      <c r="D28" s="48" t="s">
        <v>112</v>
      </c>
      <c r="E28" s="48" t="s">
        <v>42</v>
      </c>
      <c r="F28" s="48" t="s">
        <v>369</v>
      </c>
      <c r="H28" s="48" t="s">
        <v>466</v>
      </c>
      <c r="I28" s="48" t="s">
        <v>370</v>
      </c>
      <c r="J28" s="48" t="s">
        <v>371</v>
      </c>
      <c r="K28" s="48" t="s">
        <v>71</v>
      </c>
      <c r="L28" s="48" t="s">
        <v>28</v>
      </c>
      <c r="M28" s="48" t="s">
        <v>42</v>
      </c>
      <c r="N28" s="48" t="s">
        <v>42</v>
      </c>
      <c r="P28" s="48" t="s">
        <v>43</v>
      </c>
      <c r="Q28" s="48" t="s">
        <v>42</v>
      </c>
      <c r="R28" s="48" t="s">
        <v>76</v>
      </c>
      <c r="S28" s="48" t="s">
        <v>460</v>
      </c>
      <c r="T28" s="48" t="s">
        <v>42</v>
      </c>
      <c r="U28" s="49" t="s">
        <v>260</v>
      </c>
      <c r="V28" s="49" t="s">
        <v>261</v>
      </c>
      <c r="W28" s="49">
        <f t="shared" si="0"/>
        <v>1</v>
      </c>
      <c r="X28" s="49">
        <f t="shared" si="1"/>
        <v>0</v>
      </c>
      <c r="Y28" s="49">
        <f t="shared" si="2"/>
        <v>2</v>
      </c>
      <c r="Z28" s="49">
        <f t="shared" si="3"/>
        <v>0</v>
      </c>
      <c r="AA28" s="55">
        <f t="shared" si="4"/>
        <v>0.89999999999999991</v>
      </c>
    </row>
    <row r="29" spans="1:27" ht="101.5" x14ac:dyDescent="0.35">
      <c r="A29" s="48" t="s">
        <v>40</v>
      </c>
      <c r="B29" s="50" t="s">
        <v>301</v>
      </c>
      <c r="C29" s="48" t="s">
        <v>92</v>
      </c>
      <c r="D29" s="48" t="s">
        <v>112</v>
      </c>
      <c r="E29" s="48" t="s">
        <v>42</v>
      </c>
      <c r="F29" s="48" t="s">
        <v>372</v>
      </c>
      <c r="H29" s="48" t="s">
        <v>466</v>
      </c>
      <c r="I29" s="48" t="s">
        <v>373</v>
      </c>
      <c r="J29" s="48" t="s">
        <v>374</v>
      </c>
      <c r="K29" s="48" t="s">
        <v>71</v>
      </c>
      <c r="L29" s="48" t="s">
        <v>28</v>
      </c>
      <c r="M29" s="48" t="s">
        <v>42</v>
      </c>
      <c r="N29" s="48" t="s">
        <v>42</v>
      </c>
      <c r="P29" s="48" t="s">
        <v>43</v>
      </c>
      <c r="Q29" s="48" t="s">
        <v>42</v>
      </c>
      <c r="R29" s="48" t="s">
        <v>76</v>
      </c>
      <c r="S29" s="48" t="s">
        <v>460</v>
      </c>
      <c r="T29" s="48" t="s">
        <v>42</v>
      </c>
      <c r="U29" s="48" t="s">
        <v>274</v>
      </c>
      <c r="V29" s="48" t="s">
        <v>461</v>
      </c>
      <c r="W29" s="48">
        <f t="shared" si="0"/>
        <v>1</v>
      </c>
      <c r="X29" s="48">
        <f t="shared" si="1"/>
        <v>0</v>
      </c>
      <c r="Y29" s="48">
        <f t="shared" si="2"/>
        <v>2</v>
      </c>
      <c r="Z29" s="48">
        <f t="shared" si="3"/>
        <v>0</v>
      </c>
      <c r="AA29" s="51">
        <f t="shared" si="4"/>
        <v>0.89999999999999991</v>
      </c>
    </row>
    <row r="30" spans="1:27" ht="101.5" x14ac:dyDescent="0.35">
      <c r="A30" s="48" t="s">
        <v>40</v>
      </c>
      <c r="B30" s="50" t="s">
        <v>301</v>
      </c>
      <c r="C30" s="48" t="s">
        <v>92</v>
      </c>
      <c r="D30" s="48" t="s">
        <v>112</v>
      </c>
      <c r="E30" s="48" t="s">
        <v>42</v>
      </c>
      <c r="F30" s="48" t="s">
        <v>375</v>
      </c>
      <c r="H30" s="48" t="s">
        <v>466</v>
      </c>
      <c r="I30" s="48" t="s">
        <v>376</v>
      </c>
      <c r="J30" s="48" t="s">
        <v>377</v>
      </c>
      <c r="K30" s="48" t="s">
        <v>71</v>
      </c>
      <c r="L30" s="48" t="s">
        <v>28</v>
      </c>
      <c r="M30" s="48" t="s">
        <v>42</v>
      </c>
      <c r="N30" s="48" t="s">
        <v>42</v>
      </c>
      <c r="P30" s="48" t="s">
        <v>43</v>
      </c>
      <c r="Q30" s="48" t="s">
        <v>42</v>
      </c>
      <c r="R30" s="48" t="s">
        <v>76</v>
      </c>
      <c r="S30" s="48" t="s">
        <v>460</v>
      </c>
      <c r="T30" s="48" t="s">
        <v>42</v>
      </c>
      <c r="U30" s="48" t="s">
        <v>281</v>
      </c>
      <c r="V30" s="48" t="s">
        <v>461</v>
      </c>
      <c r="W30" s="48">
        <f t="shared" si="0"/>
        <v>1</v>
      </c>
      <c r="X30" s="48">
        <f t="shared" si="1"/>
        <v>0</v>
      </c>
      <c r="Y30" s="48">
        <f t="shared" si="2"/>
        <v>2</v>
      </c>
      <c r="Z30" s="48">
        <f t="shared" si="3"/>
        <v>0</v>
      </c>
      <c r="AA30" s="51">
        <f t="shared" si="4"/>
        <v>0.89999999999999991</v>
      </c>
    </row>
    <row r="31" spans="1:27" ht="101.5" x14ac:dyDescent="0.35">
      <c r="A31" s="48" t="s">
        <v>40</v>
      </c>
      <c r="B31" s="50" t="s">
        <v>301</v>
      </c>
      <c r="C31" s="48" t="s">
        <v>92</v>
      </c>
      <c r="D31" s="48" t="s">
        <v>112</v>
      </c>
      <c r="E31" s="48" t="s">
        <v>42</v>
      </c>
      <c r="F31" s="48" t="s">
        <v>378</v>
      </c>
      <c r="H31" s="48" t="s">
        <v>466</v>
      </c>
      <c r="I31" s="48" t="s">
        <v>379</v>
      </c>
      <c r="J31" s="48" t="s">
        <v>377</v>
      </c>
      <c r="K31" s="48" t="s">
        <v>71</v>
      </c>
      <c r="L31" s="48" t="s">
        <v>28</v>
      </c>
      <c r="M31" s="48" t="s">
        <v>42</v>
      </c>
      <c r="N31" s="48" t="s">
        <v>42</v>
      </c>
      <c r="P31" s="48" t="s">
        <v>43</v>
      </c>
      <c r="Q31" s="48" t="s">
        <v>42</v>
      </c>
      <c r="R31" s="48" t="s">
        <v>76</v>
      </c>
      <c r="S31" s="48" t="s">
        <v>460</v>
      </c>
      <c r="T31" s="48" t="s">
        <v>42</v>
      </c>
      <c r="U31" s="48" t="s">
        <v>292</v>
      </c>
      <c r="V31" s="52" t="s">
        <v>486</v>
      </c>
      <c r="W31" s="48">
        <f t="shared" si="0"/>
        <v>1</v>
      </c>
      <c r="X31" s="48">
        <f t="shared" si="1"/>
        <v>0</v>
      </c>
      <c r="Y31" s="48">
        <f t="shared" si="2"/>
        <v>2</v>
      </c>
      <c r="Z31" s="48">
        <f t="shared" si="3"/>
        <v>0</v>
      </c>
      <c r="AA31" s="51">
        <f t="shared" si="4"/>
        <v>0.89999999999999991</v>
      </c>
    </row>
    <row r="32" spans="1:27" ht="101.5" x14ac:dyDescent="0.35">
      <c r="A32" s="48" t="s">
        <v>40</v>
      </c>
      <c r="B32" s="50" t="s">
        <v>301</v>
      </c>
      <c r="C32" s="48" t="s">
        <v>92</v>
      </c>
      <c r="D32" s="48" t="s">
        <v>112</v>
      </c>
      <c r="E32" s="48" t="s">
        <v>42</v>
      </c>
      <c r="F32" s="48" t="s">
        <v>383</v>
      </c>
      <c r="H32" s="48" t="s">
        <v>466</v>
      </c>
      <c r="I32" s="48" t="s">
        <v>380</v>
      </c>
      <c r="J32" s="48" t="s">
        <v>377</v>
      </c>
      <c r="K32" s="48" t="s">
        <v>71</v>
      </c>
      <c r="L32" s="48" t="s">
        <v>28</v>
      </c>
      <c r="M32" s="48" t="s">
        <v>42</v>
      </c>
      <c r="N32" s="48" t="s">
        <v>42</v>
      </c>
      <c r="P32" s="48" t="s">
        <v>43</v>
      </c>
      <c r="Q32" s="48" t="s">
        <v>42</v>
      </c>
      <c r="R32" s="48" t="s">
        <v>76</v>
      </c>
      <c r="S32" s="48" t="s">
        <v>460</v>
      </c>
      <c r="T32" s="48" t="s">
        <v>42</v>
      </c>
      <c r="U32" s="48" t="s">
        <v>292</v>
      </c>
      <c r="V32" s="52" t="s">
        <v>293</v>
      </c>
      <c r="W32" s="48">
        <f t="shared" si="0"/>
        <v>1</v>
      </c>
      <c r="X32" s="48">
        <f t="shared" si="1"/>
        <v>0</v>
      </c>
      <c r="Y32" s="48">
        <f t="shared" si="2"/>
        <v>2</v>
      </c>
      <c r="Z32" s="48">
        <f t="shared" si="3"/>
        <v>0</v>
      </c>
      <c r="AA32" s="51">
        <f t="shared" si="4"/>
        <v>0.89999999999999991</v>
      </c>
    </row>
    <row r="33" spans="1:27" ht="101.5" x14ac:dyDescent="0.35">
      <c r="A33" s="48" t="s">
        <v>40</v>
      </c>
      <c r="B33" s="50" t="s">
        <v>301</v>
      </c>
      <c r="C33" s="48" t="s">
        <v>92</v>
      </c>
      <c r="D33" s="48" t="s">
        <v>112</v>
      </c>
      <c r="E33" s="48" t="s">
        <v>42</v>
      </c>
      <c r="F33" s="48" t="s">
        <v>382</v>
      </c>
      <c r="H33" s="48" t="s">
        <v>466</v>
      </c>
      <c r="I33" s="48" t="s">
        <v>381</v>
      </c>
      <c r="J33" s="48" t="s">
        <v>377</v>
      </c>
      <c r="K33" s="48" t="s">
        <v>71</v>
      </c>
      <c r="L33" s="48" t="s">
        <v>28</v>
      </c>
      <c r="M33" s="48" t="s">
        <v>42</v>
      </c>
      <c r="N33" s="48" t="s">
        <v>42</v>
      </c>
      <c r="P33" s="48" t="s">
        <v>43</v>
      </c>
      <c r="Q33" s="48" t="s">
        <v>42</v>
      </c>
      <c r="R33" s="48" t="s">
        <v>76</v>
      </c>
      <c r="S33" s="48" t="s">
        <v>460</v>
      </c>
      <c r="T33" s="48" t="s">
        <v>42</v>
      </c>
      <c r="U33" s="49" t="s">
        <v>292</v>
      </c>
      <c r="V33" s="49" t="s">
        <v>293</v>
      </c>
      <c r="W33" s="49">
        <f t="shared" si="0"/>
        <v>1</v>
      </c>
      <c r="X33" s="49">
        <f t="shared" si="1"/>
        <v>0</v>
      </c>
      <c r="Y33" s="49">
        <f t="shared" si="2"/>
        <v>2</v>
      </c>
      <c r="Z33" s="49">
        <f t="shared" si="3"/>
        <v>0</v>
      </c>
      <c r="AA33" s="55">
        <f t="shared" si="4"/>
        <v>0.89999999999999991</v>
      </c>
    </row>
    <row r="34" spans="1:27" ht="101.5" x14ac:dyDescent="0.35">
      <c r="A34" s="48" t="s">
        <v>40</v>
      </c>
      <c r="B34" s="50" t="s">
        <v>301</v>
      </c>
      <c r="C34" s="48" t="s">
        <v>92</v>
      </c>
      <c r="D34" s="48" t="s">
        <v>112</v>
      </c>
      <c r="E34" s="48" t="s">
        <v>42</v>
      </c>
      <c r="F34" s="48" t="s">
        <v>384</v>
      </c>
      <c r="H34" s="48" t="s">
        <v>466</v>
      </c>
      <c r="I34" s="48" t="s">
        <v>391</v>
      </c>
      <c r="J34" s="48" t="s">
        <v>377</v>
      </c>
      <c r="K34" s="48" t="s">
        <v>71</v>
      </c>
      <c r="L34" s="48" t="s">
        <v>28</v>
      </c>
      <c r="M34" s="48" t="s">
        <v>42</v>
      </c>
      <c r="N34" s="48" t="s">
        <v>42</v>
      </c>
      <c r="P34" s="48" t="s">
        <v>43</v>
      </c>
      <c r="Q34" s="48" t="s">
        <v>42</v>
      </c>
      <c r="R34" s="48" t="s">
        <v>76</v>
      </c>
      <c r="S34" s="48" t="s">
        <v>460</v>
      </c>
      <c r="T34" s="48" t="s">
        <v>42</v>
      </c>
      <c r="U34" s="48" t="s">
        <v>292</v>
      </c>
      <c r="V34" s="58" t="s">
        <v>293</v>
      </c>
      <c r="W34" s="48">
        <f t="shared" ref="W34:W67" si="5">IF(ISNUMBER(SEARCH("Low",P34)),1,IF(ISNUMBER(SEARCH("Medium",P34)),2,IF(ISNUMBER(SEARCH("High",P34)),3,IF(ISNUMBER(SEARCH("Maybe",P34)),0))))</f>
        <v>1</v>
      </c>
      <c r="X34" s="48">
        <f t="shared" ref="X34:X67" si="6">IF(ISNUMBER(SEARCH("Low",Q34)),1,IF(ISNUMBER(SEARCH("Medium",Q34)),2,IF(ISNUMBER(SEARCH("High",Q34)),3,IF(ISNUMBER(SEARCH("Unsure",Q34)),0))))</f>
        <v>0</v>
      </c>
      <c r="Y34" s="48">
        <f t="shared" ref="Y34:Y67" si="7">IF(ISNUMBER(SEARCH("Low",R34)),1,IF(ISNUMBER(SEARCH("Medium",R34)),2,IF(ISNUMBER(SEARCH("High",R34)),3,IF(ISNUMBER(SEARCH("Unsure",R34)),0))))</f>
        <v>2</v>
      </c>
      <c r="Z34" s="48">
        <f t="shared" ref="Z34:Z67" si="8">IF(ISNUMBER(SEARCH("Yes",N34)),1,IF(ISNUMBER(SEARCH("No",N34)),0,IF(ISNUMBER(SEARCH("Unsure",N34)),0)))</f>
        <v>0</v>
      </c>
      <c r="AA34" s="51">
        <f t="shared" ref="AA34:AA65" si="9">W34*(0.3)+X34*(0.25)+Y34*(0.3)+Z34*(0.15)</f>
        <v>0.89999999999999991</v>
      </c>
    </row>
    <row r="35" spans="1:27" ht="101.5" x14ac:dyDescent="0.35">
      <c r="A35" s="48" t="s">
        <v>40</v>
      </c>
      <c r="B35" s="50" t="s">
        <v>301</v>
      </c>
      <c r="C35" s="48" t="s">
        <v>92</v>
      </c>
      <c r="D35" s="48" t="s">
        <v>112</v>
      </c>
      <c r="E35" s="48" t="s">
        <v>42</v>
      </c>
      <c r="F35" s="48" t="s">
        <v>385</v>
      </c>
      <c r="H35" s="48" t="s">
        <v>466</v>
      </c>
      <c r="I35" s="48" t="s">
        <v>390</v>
      </c>
      <c r="J35" s="48" t="s">
        <v>377</v>
      </c>
      <c r="K35" s="48" t="s">
        <v>71</v>
      </c>
      <c r="L35" s="48" t="s">
        <v>28</v>
      </c>
      <c r="M35" s="48" t="s">
        <v>42</v>
      </c>
      <c r="N35" s="48" t="s">
        <v>42</v>
      </c>
      <c r="P35" s="48" t="s">
        <v>43</v>
      </c>
      <c r="Q35" s="48" t="s">
        <v>42</v>
      </c>
      <c r="R35" s="48" t="s">
        <v>76</v>
      </c>
      <c r="S35" s="48" t="s">
        <v>460</v>
      </c>
      <c r="T35" s="48" t="s">
        <v>42</v>
      </c>
      <c r="U35" s="48" t="s">
        <v>302</v>
      </c>
      <c r="V35" s="52" t="s">
        <v>303</v>
      </c>
      <c r="W35" s="48">
        <f t="shared" si="5"/>
        <v>1</v>
      </c>
      <c r="X35" s="48">
        <f t="shared" si="6"/>
        <v>0</v>
      </c>
      <c r="Y35" s="48">
        <f t="shared" si="7"/>
        <v>2</v>
      </c>
      <c r="Z35" s="48">
        <f t="shared" si="8"/>
        <v>0</v>
      </c>
      <c r="AA35" s="51">
        <f t="shared" si="9"/>
        <v>0.89999999999999991</v>
      </c>
    </row>
    <row r="36" spans="1:27" ht="101.5" x14ac:dyDescent="0.35">
      <c r="A36" s="48" t="s">
        <v>40</v>
      </c>
      <c r="B36" s="50" t="s">
        <v>301</v>
      </c>
      <c r="C36" s="48" t="s">
        <v>92</v>
      </c>
      <c r="D36" s="48" t="s">
        <v>112</v>
      </c>
      <c r="E36" s="48" t="s">
        <v>42</v>
      </c>
      <c r="F36" s="48" t="s">
        <v>386</v>
      </c>
      <c r="H36" s="48" t="s">
        <v>466</v>
      </c>
      <c r="I36" s="48" t="s">
        <v>387</v>
      </c>
      <c r="J36" s="48" t="s">
        <v>360</v>
      </c>
      <c r="K36" s="48" t="s">
        <v>71</v>
      </c>
      <c r="L36" s="48" t="s">
        <v>28</v>
      </c>
      <c r="M36" s="48" t="s">
        <v>42</v>
      </c>
      <c r="N36" s="48" t="s">
        <v>42</v>
      </c>
      <c r="P36" s="48" t="s">
        <v>43</v>
      </c>
      <c r="Q36" s="48" t="s">
        <v>42</v>
      </c>
      <c r="R36" s="48" t="s">
        <v>76</v>
      </c>
      <c r="S36" s="48" t="s">
        <v>460</v>
      </c>
      <c r="T36" s="48" t="s">
        <v>42</v>
      </c>
      <c r="V36" s="48" t="s">
        <v>461</v>
      </c>
      <c r="W36" s="48">
        <f t="shared" si="5"/>
        <v>1</v>
      </c>
      <c r="X36" s="48">
        <f t="shared" si="6"/>
        <v>0</v>
      </c>
      <c r="Y36" s="48">
        <f t="shared" si="7"/>
        <v>2</v>
      </c>
      <c r="Z36" s="48">
        <f t="shared" si="8"/>
        <v>0</v>
      </c>
      <c r="AA36" s="51">
        <f t="shared" si="9"/>
        <v>0.89999999999999991</v>
      </c>
    </row>
    <row r="37" spans="1:27" ht="101.5" x14ac:dyDescent="0.35">
      <c r="A37" s="48" t="s">
        <v>40</v>
      </c>
      <c r="B37" s="50" t="s">
        <v>301</v>
      </c>
      <c r="C37" s="48" t="s">
        <v>92</v>
      </c>
      <c r="D37" s="48" t="s">
        <v>112</v>
      </c>
      <c r="E37" s="48" t="s">
        <v>42</v>
      </c>
      <c r="F37" s="48" t="s">
        <v>389</v>
      </c>
      <c r="H37" s="48" t="s">
        <v>466</v>
      </c>
      <c r="I37" s="48" t="s">
        <v>388</v>
      </c>
      <c r="J37" s="48" t="s">
        <v>360</v>
      </c>
      <c r="K37" s="48" t="s">
        <v>71</v>
      </c>
      <c r="L37" s="48" t="s">
        <v>28</v>
      </c>
      <c r="M37" s="48" t="s">
        <v>42</v>
      </c>
      <c r="N37" s="48" t="s">
        <v>42</v>
      </c>
      <c r="P37" s="48" t="s">
        <v>43</v>
      </c>
      <c r="Q37" s="48" t="s">
        <v>42</v>
      </c>
      <c r="R37" s="48" t="s">
        <v>76</v>
      </c>
      <c r="S37" s="48" t="s">
        <v>460</v>
      </c>
      <c r="T37" s="48" t="s">
        <v>42</v>
      </c>
      <c r="U37" s="48" t="s">
        <v>312</v>
      </c>
      <c r="V37" s="48" t="s">
        <v>461</v>
      </c>
      <c r="W37" s="48">
        <f t="shared" si="5"/>
        <v>1</v>
      </c>
      <c r="X37" s="48">
        <f t="shared" si="6"/>
        <v>0</v>
      </c>
      <c r="Y37" s="48">
        <f t="shared" si="7"/>
        <v>2</v>
      </c>
      <c r="Z37" s="48">
        <f t="shared" si="8"/>
        <v>0</v>
      </c>
      <c r="AA37" s="51">
        <f t="shared" si="9"/>
        <v>0.89999999999999991</v>
      </c>
    </row>
    <row r="38" spans="1:27" ht="101.5" x14ac:dyDescent="0.35">
      <c r="A38" s="48" t="s">
        <v>40</v>
      </c>
      <c r="B38" s="50" t="s">
        <v>301</v>
      </c>
      <c r="C38" s="48" t="s">
        <v>92</v>
      </c>
      <c r="D38" s="48" t="s">
        <v>222</v>
      </c>
      <c r="E38" s="48" t="s">
        <v>42</v>
      </c>
      <c r="F38" s="48" t="s">
        <v>363</v>
      </c>
      <c r="H38" s="48" t="s">
        <v>466</v>
      </c>
      <c r="I38" s="48" t="s">
        <v>399</v>
      </c>
      <c r="J38" s="48" t="s">
        <v>360</v>
      </c>
      <c r="K38" s="48" t="s">
        <v>71</v>
      </c>
      <c r="L38" s="48" t="s">
        <v>28</v>
      </c>
      <c r="M38" s="48" t="s">
        <v>42</v>
      </c>
      <c r="N38" s="48" t="s">
        <v>42</v>
      </c>
      <c r="P38" s="48" t="s">
        <v>43</v>
      </c>
      <c r="Q38" s="48" t="s">
        <v>42</v>
      </c>
      <c r="R38" s="48" t="s">
        <v>76</v>
      </c>
      <c r="S38" s="48" t="s">
        <v>460</v>
      </c>
      <c r="T38" s="48" t="s">
        <v>42</v>
      </c>
      <c r="U38" s="48" t="s">
        <v>316</v>
      </c>
      <c r="V38" s="48" t="s">
        <v>317</v>
      </c>
      <c r="W38" s="48">
        <f t="shared" si="5"/>
        <v>1</v>
      </c>
      <c r="X38" s="48">
        <f t="shared" si="6"/>
        <v>0</v>
      </c>
      <c r="Y38" s="48">
        <f t="shared" si="7"/>
        <v>2</v>
      </c>
      <c r="Z38" s="48">
        <f t="shared" si="8"/>
        <v>0</v>
      </c>
      <c r="AA38" s="51">
        <f t="shared" si="9"/>
        <v>0.89999999999999991</v>
      </c>
    </row>
    <row r="39" spans="1:27" ht="101.5" x14ac:dyDescent="0.35">
      <c r="A39" s="48" t="s">
        <v>40</v>
      </c>
      <c r="B39" s="50" t="s">
        <v>301</v>
      </c>
      <c r="C39" s="48" t="s">
        <v>92</v>
      </c>
      <c r="D39" s="48" t="s">
        <v>222</v>
      </c>
      <c r="E39" s="48" t="s">
        <v>42</v>
      </c>
      <c r="F39" s="48" t="s">
        <v>403</v>
      </c>
      <c r="H39" s="48" t="s">
        <v>466</v>
      </c>
      <c r="I39" s="48" t="s">
        <v>400</v>
      </c>
      <c r="J39" s="48" t="s">
        <v>360</v>
      </c>
      <c r="K39" s="48" t="s">
        <v>71</v>
      </c>
      <c r="L39" s="48" t="s">
        <v>28</v>
      </c>
      <c r="M39" s="48" t="s">
        <v>42</v>
      </c>
      <c r="N39" s="48" t="s">
        <v>42</v>
      </c>
      <c r="P39" s="48" t="s">
        <v>43</v>
      </c>
      <c r="Q39" s="48" t="s">
        <v>42</v>
      </c>
      <c r="R39" s="48" t="s">
        <v>76</v>
      </c>
      <c r="S39" s="48" t="s">
        <v>460</v>
      </c>
      <c r="T39" s="48" t="s">
        <v>42</v>
      </c>
      <c r="U39" s="48" t="s">
        <v>316</v>
      </c>
      <c r="V39" s="52" t="s">
        <v>317</v>
      </c>
      <c r="W39" s="48">
        <f t="shared" si="5"/>
        <v>1</v>
      </c>
      <c r="X39" s="48">
        <f t="shared" si="6"/>
        <v>0</v>
      </c>
      <c r="Y39" s="48">
        <f t="shared" si="7"/>
        <v>2</v>
      </c>
      <c r="Z39" s="48">
        <f t="shared" si="8"/>
        <v>0</v>
      </c>
      <c r="AA39" s="51">
        <f t="shared" si="9"/>
        <v>0.89999999999999991</v>
      </c>
    </row>
    <row r="40" spans="1:27" ht="159.5" x14ac:dyDescent="0.35">
      <c r="A40" s="48" t="s">
        <v>40</v>
      </c>
      <c r="B40" s="50" t="s">
        <v>301</v>
      </c>
      <c r="C40" s="48" t="s">
        <v>92</v>
      </c>
      <c r="D40" s="48" t="s">
        <v>112</v>
      </c>
      <c r="E40" s="48" t="s">
        <v>42</v>
      </c>
      <c r="F40" s="48" t="s">
        <v>358</v>
      </c>
      <c r="H40" s="48" t="s">
        <v>466</v>
      </c>
      <c r="I40" s="48" t="s">
        <v>359</v>
      </c>
      <c r="J40" s="48" t="s">
        <v>360</v>
      </c>
      <c r="K40" s="48" t="s">
        <v>42</v>
      </c>
      <c r="L40" s="48" t="s">
        <v>42</v>
      </c>
      <c r="M40" s="48" t="s">
        <v>42</v>
      </c>
      <c r="N40" s="48" t="s">
        <v>42</v>
      </c>
      <c r="P40" s="48" t="s">
        <v>46</v>
      </c>
      <c r="Q40" s="48" t="s">
        <v>42</v>
      </c>
      <c r="R40" s="48" t="s">
        <v>76</v>
      </c>
      <c r="T40" s="48" t="s">
        <v>42</v>
      </c>
      <c r="U40" s="49" t="s">
        <v>248</v>
      </c>
      <c r="V40" s="49" t="s">
        <v>565</v>
      </c>
      <c r="W40" s="48">
        <f t="shared" si="5"/>
        <v>0</v>
      </c>
      <c r="X40" s="48">
        <f t="shared" si="6"/>
        <v>0</v>
      </c>
      <c r="Y40" s="48">
        <f t="shared" si="7"/>
        <v>2</v>
      </c>
      <c r="Z40" s="48">
        <f t="shared" si="8"/>
        <v>0</v>
      </c>
      <c r="AA40" s="51">
        <f t="shared" si="9"/>
        <v>0.6</v>
      </c>
    </row>
    <row r="41" spans="1:27" ht="101.5" x14ac:dyDescent="0.35">
      <c r="A41" s="48" t="s">
        <v>40</v>
      </c>
      <c r="B41" s="50" t="s">
        <v>301</v>
      </c>
      <c r="C41" s="48" t="s">
        <v>92</v>
      </c>
      <c r="D41" s="48" t="s">
        <v>112</v>
      </c>
      <c r="E41" s="48" t="s">
        <v>42</v>
      </c>
      <c r="F41" s="48" t="s">
        <v>361</v>
      </c>
      <c r="H41" s="48" t="s">
        <v>466</v>
      </c>
      <c r="I41" s="48" t="s">
        <v>362</v>
      </c>
      <c r="J41" s="48" t="s">
        <v>360</v>
      </c>
      <c r="K41" s="48" t="s">
        <v>42</v>
      </c>
      <c r="L41" s="48" t="s">
        <v>42</v>
      </c>
      <c r="M41" s="48" t="s">
        <v>42</v>
      </c>
      <c r="N41" s="48" t="s">
        <v>42</v>
      </c>
      <c r="P41" s="48" t="s">
        <v>46</v>
      </c>
      <c r="Q41" s="48" t="s">
        <v>42</v>
      </c>
      <c r="R41" s="48" t="s">
        <v>76</v>
      </c>
      <c r="T41" s="48" t="s">
        <v>42</v>
      </c>
      <c r="U41" s="48" t="s">
        <v>253</v>
      </c>
      <c r="W41" s="48">
        <f t="shared" si="5"/>
        <v>0</v>
      </c>
      <c r="X41" s="48">
        <f t="shared" si="6"/>
        <v>0</v>
      </c>
      <c r="Y41" s="48">
        <f t="shared" si="7"/>
        <v>2</v>
      </c>
      <c r="Z41" s="48">
        <f t="shared" si="8"/>
        <v>0</v>
      </c>
      <c r="AA41" s="51">
        <f t="shared" si="9"/>
        <v>0.6</v>
      </c>
    </row>
    <row r="42" spans="1:27" ht="232" x14ac:dyDescent="0.35">
      <c r="A42" s="48" t="s">
        <v>38</v>
      </c>
      <c r="B42" s="50" t="s">
        <v>346</v>
      </c>
      <c r="C42" s="48" t="s">
        <v>95</v>
      </c>
      <c r="D42" s="48" t="s">
        <v>222</v>
      </c>
      <c r="E42" s="48" t="s">
        <v>14</v>
      </c>
      <c r="F42" s="49" t="s">
        <v>145</v>
      </c>
      <c r="G42" s="49" t="s">
        <v>566</v>
      </c>
      <c r="H42" s="48" t="s">
        <v>18</v>
      </c>
      <c r="I42" s="48" t="s">
        <v>136</v>
      </c>
      <c r="J42" s="49" t="s">
        <v>137</v>
      </c>
      <c r="K42" s="48" t="s">
        <v>70</v>
      </c>
      <c r="L42" s="48" t="s">
        <v>28</v>
      </c>
      <c r="M42" s="48" t="s">
        <v>21</v>
      </c>
      <c r="N42" s="48" t="s">
        <v>38</v>
      </c>
      <c r="P42" s="48" t="s">
        <v>43</v>
      </c>
      <c r="Q42" s="48" t="s">
        <v>75</v>
      </c>
      <c r="R42" s="48" t="s">
        <v>39</v>
      </c>
      <c r="S42" s="48" t="s">
        <v>503</v>
      </c>
      <c r="T42" s="49" t="s">
        <v>134</v>
      </c>
      <c r="U42" s="48" t="s">
        <v>404</v>
      </c>
      <c r="W42" s="48">
        <f t="shared" si="5"/>
        <v>1</v>
      </c>
      <c r="X42" s="48">
        <f t="shared" si="6"/>
        <v>3</v>
      </c>
      <c r="Y42" s="48">
        <f t="shared" si="7"/>
        <v>3</v>
      </c>
      <c r="Z42" s="48">
        <f t="shared" si="8"/>
        <v>1</v>
      </c>
      <c r="AA42" s="51">
        <f t="shared" si="9"/>
        <v>2.1</v>
      </c>
    </row>
    <row r="43" spans="1:27" ht="232" x14ac:dyDescent="0.35">
      <c r="A43" s="48" t="s">
        <v>38</v>
      </c>
      <c r="B43" s="50" t="s">
        <v>352</v>
      </c>
      <c r="C43" s="48" t="s">
        <v>95</v>
      </c>
      <c r="D43" s="48" t="s">
        <v>104</v>
      </c>
      <c r="E43" s="48" t="s">
        <v>11</v>
      </c>
      <c r="F43" s="48" t="s">
        <v>257</v>
      </c>
      <c r="G43" s="48" t="s">
        <v>258</v>
      </c>
      <c r="H43" s="48" t="s">
        <v>18</v>
      </c>
      <c r="I43" s="48" t="s">
        <v>283</v>
      </c>
      <c r="J43" s="48" t="s">
        <v>284</v>
      </c>
      <c r="K43" s="48" t="s">
        <v>285</v>
      </c>
      <c r="L43" s="48" t="s">
        <v>282</v>
      </c>
      <c r="M43" s="48" t="s">
        <v>73</v>
      </c>
      <c r="N43" s="48" t="s">
        <v>38</v>
      </c>
      <c r="P43" s="48" t="s">
        <v>46</v>
      </c>
      <c r="Q43" s="48" t="s">
        <v>180</v>
      </c>
      <c r="R43" s="48" t="s">
        <v>39</v>
      </c>
      <c r="S43" s="48" t="s">
        <v>259</v>
      </c>
      <c r="T43" s="48" t="s">
        <v>172</v>
      </c>
      <c r="U43" s="48" t="s">
        <v>404</v>
      </c>
      <c r="W43" s="48">
        <f t="shared" si="5"/>
        <v>0</v>
      </c>
      <c r="X43" s="48">
        <f t="shared" si="6"/>
        <v>3</v>
      </c>
      <c r="Y43" s="48">
        <f t="shared" si="7"/>
        <v>3</v>
      </c>
      <c r="Z43" s="48">
        <f t="shared" si="8"/>
        <v>1</v>
      </c>
      <c r="AA43" s="51">
        <f t="shared" si="9"/>
        <v>1.7999999999999998</v>
      </c>
    </row>
    <row r="44" spans="1:27" ht="261" x14ac:dyDescent="0.35">
      <c r="A44" s="48" t="s">
        <v>38</v>
      </c>
      <c r="B44" s="50" t="s">
        <v>500</v>
      </c>
      <c r="C44" s="48" t="s">
        <v>95</v>
      </c>
      <c r="D44" s="48" t="s">
        <v>232</v>
      </c>
      <c r="E44" s="48" t="s">
        <v>14</v>
      </c>
      <c r="F44" s="48" t="s">
        <v>469</v>
      </c>
      <c r="G44" s="48" t="s">
        <v>470</v>
      </c>
      <c r="H44" s="48" t="s">
        <v>18</v>
      </c>
      <c r="I44" s="48" t="s">
        <v>471</v>
      </c>
      <c r="J44" s="48" t="s">
        <v>472</v>
      </c>
      <c r="K44" s="48" t="s">
        <v>71</v>
      </c>
      <c r="L44" s="48" t="s">
        <v>26</v>
      </c>
      <c r="M44" s="48" t="s">
        <v>475</v>
      </c>
      <c r="N44" s="48" t="s">
        <v>38</v>
      </c>
      <c r="P44" s="48" t="s">
        <v>43</v>
      </c>
      <c r="Q44" s="48" t="s">
        <v>180</v>
      </c>
      <c r="R44" s="48" t="s">
        <v>76</v>
      </c>
      <c r="S44" s="48" t="s">
        <v>478</v>
      </c>
      <c r="T44" s="48" t="s">
        <v>479</v>
      </c>
      <c r="U44" s="48" t="s">
        <v>476</v>
      </c>
      <c r="V44" s="48" t="s">
        <v>477</v>
      </c>
      <c r="W44" s="48">
        <f t="shared" si="5"/>
        <v>1</v>
      </c>
      <c r="X44" s="48">
        <f t="shared" si="6"/>
        <v>3</v>
      </c>
      <c r="Y44" s="48">
        <f t="shared" si="7"/>
        <v>2</v>
      </c>
      <c r="Z44" s="48">
        <f t="shared" si="8"/>
        <v>1</v>
      </c>
      <c r="AA44" s="51">
        <f t="shared" si="9"/>
        <v>1.7999999999999998</v>
      </c>
    </row>
    <row r="45" spans="1:27" ht="72.5" x14ac:dyDescent="0.35">
      <c r="A45" s="48" t="s">
        <v>40</v>
      </c>
      <c r="B45" s="50" t="s">
        <v>301</v>
      </c>
      <c r="C45" s="48" t="s">
        <v>95</v>
      </c>
      <c r="E45" s="48" t="s">
        <v>11</v>
      </c>
      <c r="F45" s="48" t="s">
        <v>250</v>
      </c>
      <c r="G45" s="48" t="s">
        <v>251</v>
      </c>
      <c r="H45" s="48" t="s">
        <v>466</v>
      </c>
      <c r="L45" s="48" t="s">
        <v>28</v>
      </c>
      <c r="M45" s="48" t="s">
        <v>42</v>
      </c>
      <c r="N45" s="48" t="s">
        <v>42</v>
      </c>
      <c r="P45" s="48" t="s">
        <v>46</v>
      </c>
      <c r="Q45" s="48" t="s">
        <v>41</v>
      </c>
      <c r="R45" s="48" t="s">
        <v>39</v>
      </c>
      <c r="S45" s="48" t="s">
        <v>262</v>
      </c>
      <c r="T45" s="48" t="s">
        <v>252</v>
      </c>
      <c r="U45" s="48" t="s">
        <v>404</v>
      </c>
      <c r="W45" s="48">
        <f t="shared" si="5"/>
        <v>0</v>
      </c>
      <c r="X45" s="48">
        <f t="shared" si="6"/>
        <v>2</v>
      </c>
      <c r="Y45" s="48">
        <f t="shared" si="7"/>
        <v>3</v>
      </c>
      <c r="Z45" s="48">
        <f t="shared" si="8"/>
        <v>0</v>
      </c>
      <c r="AA45" s="51">
        <f t="shared" si="9"/>
        <v>1.4</v>
      </c>
    </row>
    <row r="46" spans="1:27" ht="232" x14ac:dyDescent="0.35">
      <c r="A46" s="48" t="s">
        <v>38</v>
      </c>
      <c r="B46" s="50" t="s">
        <v>345</v>
      </c>
      <c r="C46" s="48" t="s">
        <v>95</v>
      </c>
      <c r="D46" s="48" t="s">
        <v>222</v>
      </c>
      <c r="E46" s="48" t="s">
        <v>14</v>
      </c>
      <c r="F46" s="48" t="s">
        <v>567</v>
      </c>
      <c r="G46" s="48" t="s">
        <v>131</v>
      </c>
      <c r="H46" s="48" t="s">
        <v>18</v>
      </c>
      <c r="I46" s="48" t="s">
        <v>130</v>
      </c>
      <c r="J46" s="48" t="s">
        <v>129</v>
      </c>
      <c r="K46" s="48" t="s">
        <v>70</v>
      </c>
      <c r="L46" s="48" t="s">
        <v>133</v>
      </c>
      <c r="M46" s="48" t="s">
        <v>132</v>
      </c>
      <c r="N46" s="48" t="s">
        <v>38</v>
      </c>
      <c r="P46" s="48" t="s">
        <v>43</v>
      </c>
      <c r="Q46" s="48" t="s">
        <v>75</v>
      </c>
      <c r="R46" s="48" t="s">
        <v>42</v>
      </c>
      <c r="S46" s="48" t="s">
        <v>146</v>
      </c>
      <c r="T46" s="48" t="s">
        <v>134</v>
      </c>
      <c r="U46" s="48" t="s">
        <v>320</v>
      </c>
      <c r="W46" s="48">
        <f t="shared" si="5"/>
        <v>1</v>
      </c>
      <c r="X46" s="48">
        <f t="shared" si="6"/>
        <v>3</v>
      </c>
      <c r="Y46" s="48">
        <f t="shared" si="7"/>
        <v>0</v>
      </c>
      <c r="Z46" s="48">
        <f t="shared" si="8"/>
        <v>1</v>
      </c>
      <c r="AA46" s="51">
        <f t="shared" si="9"/>
        <v>1.2</v>
      </c>
    </row>
    <row r="47" spans="1:27" s="60" customFormat="1" ht="409.5" x14ac:dyDescent="0.35">
      <c r="A47" s="48" t="s">
        <v>38</v>
      </c>
      <c r="B47" s="50" t="s">
        <v>347</v>
      </c>
      <c r="C47" s="48" t="s">
        <v>95</v>
      </c>
      <c r="D47" s="48" t="s">
        <v>222</v>
      </c>
      <c r="E47" s="48" t="s">
        <v>14</v>
      </c>
      <c r="F47" s="48" t="s">
        <v>141</v>
      </c>
      <c r="G47" s="48" t="s">
        <v>568</v>
      </c>
      <c r="H47" s="48" t="s">
        <v>18</v>
      </c>
      <c r="I47" s="48" t="s">
        <v>142</v>
      </c>
      <c r="J47" s="48" t="s">
        <v>143</v>
      </c>
      <c r="K47" s="48" t="s">
        <v>139</v>
      </c>
      <c r="L47" s="48" t="s">
        <v>21</v>
      </c>
      <c r="M47" s="48" t="s">
        <v>21</v>
      </c>
      <c r="N47" s="48" t="s">
        <v>38</v>
      </c>
      <c r="O47" s="48"/>
      <c r="P47" s="48" t="s">
        <v>43</v>
      </c>
      <c r="Q47" s="48" t="s">
        <v>75</v>
      </c>
      <c r="R47" s="48" t="s">
        <v>42</v>
      </c>
      <c r="S47" s="48" t="s">
        <v>144</v>
      </c>
      <c r="T47" s="48" t="s">
        <v>140</v>
      </c>
      <c r="U47" s="48" t="s">
        <v>404</v>
      </c>
      <c r="V47" s="48"/>
      <c r="W47" s="48">
        <f t="shared" si="5"/>
        <v>1</v>
      </c>
      <c r="X47" s="48">
        <f t="shared" si="6"/>
        <v>3</v>
      </c>
      <c r="Y47" s="48">
        <f t="shared" si="7"/>
        <v>0</v>
      </c>
      <c r="Z47" s="48">
        <f t="shared" si="8"/>
        <v>1</v>
      </c>
      <c r="AA47" s="51">
        <f t="shared" si="9"/>
        <v>1.2</v>
      </c>
    </row>
    <row r="48" spans="1:27" ht="159.5" x14ac:dyDescent="0.35">
      <c r="A48" s="48" t="s">
        <v>38</v>
      </c>
      <c r="B48" s="50" t="s">
        <v>306</v>
      </c>
      <c r="C48" s="48" t="s">
        <v>95</v>
      </c>
      <c r="D48" s="48" t="s">
        <v>104</v>
      </c>
      <c r="E48" s="48" t="s">
        <v>14</v>
      </c>
      <c r="F48" s="48" t="s">
        <v>307</v>
      </c>
      <c r="G48" s="48" t="s">
        <v>308</v>
      </c>
      <c r="H48" s="48" t="s">
        <v>18</v>
      </c>
      <c r="I48" s="48" t="s">
        <v>309</v>
      </c>
      <c r="J48" s="48" t="s">
        <v>310</v>
      </c>
      <c r="K48" s="48" t="s">
        <v>70</v>
      </c>
      <c r="L48" s="48" t="s">
        <v>26</v>
      </c>
      <c r="M48" s="48" t="s">
        <v>73</v>
      </c>
      <c r="N48" s="48" t="s">
        <v>38</v>
      </c>
      <c r="P48" s="48" t="s">
        <v>43</v>
      </c>
      <c r="Q48" s="48" t="s">
        <v>180</v>
      </c>
      <c r="R48" s="48" t="s">
        <v>42</v>
      </c>
      <c r="S48" s="48" t="s">
        <v>311</v>
      </c>
      <c r="T48" s="49" t="s">
        <v>42</v>
      </c>
      <c r="U48" s="48" t="s">
        <v>404</v>
      </c>
      <c r="W48" s="48">
        <f t="shared" si="5"/>
        <v>1</v>
      </c>
      <c r="X48" s="48">
        <f t="shared" si="6"/>
        <v>3</v>
      </c>
      <c r="Y48" s="48">
        <f t="shared" si="7"/>
        <v>0</v>
      </c>
      <c r="Z48" s="48">
        <f t="shared" si="8"/>
        <v>1</v>
      </c>
      <c r="AA48" s="51">
        <f t="shared" si="9"/>
        <v>1.2</v>
      </c>
    </row>
    <row r="49" spans="1:27" ht="409.5" x14ac:dyDescent="0.35">
      <c r="A49" s="48" t="s">
        <v>40</v>
      </c>
      <c r="B49" s="50" t="s">
        <v>301</v>
      </c>
      <c r="C49" s="48" t="s">
        <v>95</v>
      </c>
      <c r="D49" s="48" t="s">
        <v>232</v>
      </c>
      <c r="E49" s="48" t="s">
        <v>14</v>
      </c>
      <c r="F49" s="48" t="s">
        <v>241</v>
      </c>
      <c r="G49" s="48" t="s">
        <v>569</v>
      </c>
      <c r="H49" s="48" t="s">
        <v>466</v>
      </c>
      <c r="I49" s="61" t="s">
        <v>245</v>
      </c>
      <c r="J49" s="48" t="s">
        <v>244</v>
      </c>
      <c r="K49" s="48" t="s">
        <v>70</v>
      </c>
      <c r="L49" s="48" t="s">
        <v>21</v>
      </c>
      <c r="M49" s="48" t="s">
        <v>246</v>
      </c>
      <c r="N49" s="48" t="s">
        <v>42</v>
      </c>
      <c r="P49" s="48" t="s">
        <v>43</v>
      </c>
      <c r="Q49" s="48" t="s">
        <v>44</v>
      </c>
      <c r="R49" s="48" t="s">
        <v>76</v>
      </c>
      <c r="T49" s="48" t="s">
        <v>242</v>
      </c>
      <c r="U49" s="48" t="s">
        <v>404</v>
      </c>
      <c r="W49" s="48">
        <f t="shared" si="5"/>
        <v>1</v>
      </c>
      <c r="X49" s="48">
        <f t="shared" si="6"/>
        <v>1</v>
      </c>
      <c r="Y49" s="48">
        <f t="shared" si="7"/>
        <v>2</v>
      </c>
      <c r="Z49" s="48">
        <f t="shared" si="8"/>
        <v>0</v>
      </c>
      <c r="AA49" s="51">
        <f t="shared" si="9"/>
        <v>1.1499999999999999</v>
      </c>
    </row>
    <row r="50" spans="1:27" ht="409.5" x14ac:dyDescent="0.35">
      <c r="A50" s="48" t="s">
        <v>40</v>
      </c>
      <c r="B50" s="50" t="s">
        <v>301</v>
      </c>
      <c r="C50" s="48" t="s">
        <v>95</v>
      </c>
      <c r="D50" s="48" t="s">
        <v>232</v>
      </c>
      <c r="E50" s="48" t="s">
        <v>14</v>
      </c>
      <c r="F50" s="49" t="s">
        <v>247</v>
      </c>
      <c r="G50" s="49" t="s">
        <v>570</v>
      </c>
      <c r="H50" s="48" t="s">
        <v>466</v>
      </c>
      <c r="I50" s="48" t="s">
        <v>245</v>
      </c>
      <c r="J50" s="49" t="s">
        <v>244</v>
      </c>
      <c r="K50" s="48" t="s">
        <v>70</v>
      </c>
      <c r="L50" s="48" t="s">
        <v>21</v>
      </c>
      <c r="M50" s="48" t="s">
        <v>246</v>
      </c>
      <c r="N50" s="48" t="s">
        <v>42</v>
      </c>
      <c r="P50" s="48" t="s">
        <v>43</v>
      </c>
      <c r="Q50" s="48" t="s">
        <v>44</v>
      </c>
      <c r="R50" s="48" t="s">
        <v>76</v>
      </c>
      <c r="S50" s="48" t="s">
        <v>460</v>
      </c>
      <c r="T50" s="49" t="s">
        <v>242</v>
      </c>
      <c r="U50" s="48" t="s">
        <v>404</v>
      </c>
      <c r="W50" s="48">
        <f t="shared" si="5"/>
        <v>1</v>
      </c>
      <c r="X50" s="48">
        <f t="shared" si="6"/>
        <v>1</v>
      </c>
      <c r="Y50" s="48">
        <f t="shared" si="7"/>
        <v>2</v>
      </c>
      <c r="Z50" s="48">
        <f t="shared" si="8"/>
        <v>0</v>
      </c>
      <c r="AA50" s="51">
        <f t="shared" si="9"/>
        <v>1.1499999999999999</v>
      </c>
    </row>
    <row r="51" spans="1:27" ht="101.5" x14ac:dyDescent="0.35">
      <c r="A51" s="48" t="s">
        <v>40</v>
      </c>
      <c r="B51" s="50" t="s">
        <v>301</v>
      </c>
      <c r="C51" s="48" t="s">
        <v>95</v>
      </c>
      <c r="D51" s="48" t="s">
        <v>222</v>
      </c>
      <c r="E51" s="48" t="s">
        <v>42</v>
      </c>
      <c r="F51" s="48" t="s">
        <v>393</v>
      </c>
      <c r="H51" s="48" t="s">
        <v>466</v>
      </c>
      <c r="I51" s="48" t="s">
        <v>396</v>
      </c>
      <c r="J51" s="48" t="s">
        <v>398</v>
      </c>
      <c r="K51" s="48" t="s">
        <v>71</v>
      </c>
      <c r="L51" s="48" t="s">
        <v>28</v>
      </c>
      <c r="M51" s="48" t="s">
        <v>42</v>
      </c>
      <c r="N51" s="48" t="s">
        <v>42</v>
      </c>
      <c r="P51" s="48" t="s">
        <v>43</v>
      </c>
      <c r="Q51" s="48" t="s">
        <v>42</v>
      </c>
      <c r="R51" s="48" t="s">
        <v>76</v>
      </c>
      <c r="S51" s="48" t="s">
        <v>460</v>
      </c>
      <c r="T51" s="49" t="s">
        <v>42</v>
      </c>
      <c r="U51" s="48" t="s">
        <v>404</v>
      </c>
      <c r="V51" s="48" t="s">
        <v>461</v>
      </c>
      <c r="W51" s="48">
        <f t="shared" si="5"/>
        <v>1</v>
      </c>
      <c r="X51" s="48">
        <f t="shared" si="6"/>
        <v>0</v>
      </c>
      <c r="Y51" s="48">
        <f t="shared" si="7"/>
        <v>2</v>
      </c>
      <c r="Z51" s="48">
        <f t="shared" si="8"/>
        <v>0</v>
      </c>
      <c r="AA51" s="51">
        <f t="shared" si="9"/>
        <v>0.89999999999999991</v>
      </c>
    </row>
    <row r="52" spans="1:27" ht="101.5" x14ac:dyDescent="0.35">
      <c r="A52" s="48" t="s">
        <v>40</v>
      </c>
      <c r="B52" s="50" t="s">
        <v>301</v>
      </c>
      <c r="C52" s="48" t="s">
        <v>95</v>
      </c>
      <c r="D52" s="48" t="s">
        <v>222</v>
      </c>
      <c r="E52" s="48" t="s">
        <v>42</v>
      </c>
      <c r="F52" s="62" t="s">
        <v>394</v>
      </c>
      <c r="H52" s="48" t="s">
        <v>466</v>
      </c>
      <c r="I52" s="48" t="s">
        <v>395</v>
      </c>
      <c r="J52" s="48" t="s">
        <v>398</v>
      </c>
      <c r="K52" s="48" t="s">
        <v>71</v>
      </c>
      <c r="L52" s="48" t="s">
        <v>28</v>
      </c>
      <c r="M52" s="48" t="s">
        <v>42</v>
      </c>
      <c r="N52" s="48" t="s">
        <v>42</v>
      </c>
      <c r="P52" s="48" t="s">
        <v>43</v>
      </c>
      <c r="Q52" s="48" t="s">
        <v>42</v>
      </c>
      <c r="R52" s="48" t="s">
        <v>76</v>
      </c>
      <c r="S52" s="48" t="s">
        <v>460</v>
      </c>
      <c r="T52" s="49" t="s">
        <v>42</v>
      </c>
      <c r="U52" s="48" t="s">
        <v>404</v>
      </c>
      <c r="V52" s="48" t="s">
        <v>461</v>
      </c>
      <c r="W52" s="48">
        <f t="shared" si="5"/>
        <v>1</v>
      </c>
      <c r="X52" s="48">
        <f t="shared" si="6"/>
        <v>0</v>
      </c>
      <c r="Y52" s="48">
        <f t="shared" si="7"/>
        <v>2</v>
      </c>
      <c r="Z52" s="48">
        <f t="shared" si="8"/>
        <v>0</v>
      </c>
      <c r="AA52" s="51">
        <f t="shared" si="9"/>
        <v>0.89999999999999991</v>
      </c>
    </row>
    <row r="53" spans="1:27" ht="101.5" x14ac:dyDescent="0.35">
      <c r="A53" s="48" t="s">
        <v>40</v>
      </c>
      <c r="B53" s="50" t="s">
        <v>301</v>
      </c>
      <c r="C53" s="48" t="s">
        <v>95</v>
      </c>
      <c r="D53" s="48" t="s">
        <v>222</v>
      </c>
      <c r="E53" s="48" t="s">
        <v>42</v>
      </c>
      <c r="F53" s="48" t="s">
        <v>402</v>
      </c>
      <c r="H53" s="48" t="s">
        <v>466</v>
      </c>
      <c r="I53" s="48" t="s">
        <v>401</v>
      </c>
      <c r="J53" s="48" t="s">
        <v>360</v>
      </c>
      <c r="K53" s="48" t="s">
        <v>71</v>
      </c>
      <c r="L53" s="48" t="s">
        <v>28</v>
      </c>
      <c r="M53" s="48" t="s">
        <v>42</v>
      </c>
      <c r="N53" s="48" t="s">
        <v>42</v>
      </c>
      <c r="P53" s="48" t="s">
        <v>43</v>
      </c>
      <c r="Q53" s="48" t="s">
        <v>42</v>
      </c>
      <c r="R53" s="48" t="s">
        <v>76</v>
      </c>
      <c r="S53" s="48" t="s">
        <v>460</v>
      </c>
      <c r="T53" s="49" t="s">
        <v>42</v>
      </c>
      <c r="U53" s="48" t="s">
        <v>404</v>
      </c>
      <c r="V53" s="48" t="s">
        <v>461</v>
      </c>
      <c r="W53" s="48">
        <f t="shared" si="5"/>
        <v>1</v>
      </c>
      <c r="X53" s="48">
        <f t="shared" si="6"/>
        <v>0</v>
      </c>
      <c r="Y53" s="48">
        <f t="shared" si="7"/>
        <v>2</v>
      </c>
      <c r="Z53" s="48">
        <f t="shared" si="8"/>
        <v>0</v>
      </c>
      <c r="AA53" s="51">
        <f t="shared" si="9"/>
        <v>0.89999999999999991</v>
      </c>
    </row>
    <row r="54" spans="1:27" ht="130.5" x14ac:dyDescent="0.35">
      <c r="A54" s="49" t="s">
        <v>40</v>
      </c>
      <c r="B54" s="53" t="s">
        <v>301</v>
      </c>
      <c r="C54" s="49" t="s">
        <v>95</v>
      </c>
      <c r="D54" s="49" t="s">
        <v>104</v>
      </c>
      <c r="E54" s="49" t="s">
        <v>12</v>
      </c>
      <c r="F54" s="49" t="s">
        <v>158</v>
      </c>
      <c r="G54" s="49" t="s">
        <v>159</v>
      </c>
      <c r="H54" s="49" t="s">
        <v>17</v>
      </c>
      <c r="I54" s="49" t="s">
        <v>160</v>
      </c>
      <c r="J54" s="49" t="s">
        <v>161</v>
      </c>
      <c r="K54" s="49" t="s">
        <v>71</v>
      </c>
      <c r="L54" s="48" t="s">
        <v>42</v>
      </c>
      <c r="M54" s="49" t="s">
        <v>163</v>
      </c>
      <c r="N54" s="49" t="s">
        <v>42</v>
      </c>
      <c r="O54" s="49"/>
      <c r="P54" s="49" t="s">
        <v>43</v>
      </c>
      <c r="Q54" s="49" t="s">
        <v>41</v>
      </c>
      <c r="R54" s="49" t="s">
        <v>42</v>
      </c>
      <c r="S54" s="49"/>
      <c r="T54" s="49" t="s">
        <v>162</v>
      </c>
      <c r="U54" s="48" t="s">
        <v>404</v>
      </c>
      <c r="W54" s="48">
        <f t="shared" si="5"/>
        <v>1</v>
      </c>
      <c r="X54" s="48">
        <f t="shared" si="6"/>
        <v>2</v>
      </c>
      <c r="Y54" s="48">
        <f t="shared" si="7"/>
        <v>0</v>
      </c>
      <c r="Z54" s="48">
        <f t="shared" si="8"/>
        <v>0</v>
      </c>
      <c r="AA54" s="51">
        <f t="shared" si="9"/>
        <v>0.8</v>
      </c>
    </row>
    <row r="55" spans="1:27" ht="130.5" x14ac:dyDescent="0.35">
      <c r="A55" s="48" t="s">
        <v>40</v>
      </c>
      <c r="C55" s="48" t="s">
        <v>95</v>
      </c>
      <c r="D55" s="48" t="s">
        <v>109</v>
      </c>
      <c r="F55" s="48" t="s">
        <v>504</v>
      </c>
      <c r="H55" s="48" t="s">
        <v>466</v>
      </c>
      <c r="I55" s="48" t="s">
        <v>506</v>
      </c>
      <c r="J55" s="48" t="s">
        <v>505</v>
      </c>
      <c r="K55" s="48" t="s">
        <v>21</v>
      </c>
      <c r="N55" s="48" t="s">
        <v>42</v>
      </c>
      <c r="P55" s="48" t="s">
        <v>46</v>
      </c>
      <c r="Q55" s="48" t="s">
        <v>42</v>
      </c>
      <c r="R55" s="48" t="s">
        <v>76</v>
      </c>
      <c r="S55" s="48" t="s">
        <v>491</v>
      </c>
      <c r="U55" s="48" t="s">
        <v>510</v>
      </c>
      <c r="V55" s="48" t="s">
        <v>498</v>
      </c>
      <c r="W55" s="48">
        <f t="shared" si="5"/>
        <v>0</v>
      </c>
      <c r="X55" s="48">
        <f t="shared" si="6"/>
        <v>0</v>
      </c>
      <c r="Y55" s="48">
        <f t="shared" si="7"/>
        <v>2</v>
      </c>
      <c r="Z55" s="48">
        <f t="shared" si="8"/>
        <v>0</v>
      </c>
      <c r="AA55" s="51">
        <f t="shared" si="9"/>
        <v>0.6</v>
      </c>
    </row>
    <row r="56" spans="1:27" ht="130.5" x14ac:dyDescent="0.35">
      <c r="A56" s="48" t="s">
        <v>40</v>
      </c>
      <c r="C56" s="48" t="s">
        <v>95</v>
      </c>
      <c r="D56" s="48" t="s">
        <v>109</v>
      </c>
      <c r="F56" s="48" t="s">
        <v>511</v>
      </c>
      <c r="H56" s="48" t="s">
        <v>466</v>
      </c>
      <c r="I56" s="48" t="s">
        <v>513</v>
      </c>
      <c r="J56" s="48" t="s">
        <v>512</v>
      </c>
      <c r="N56" s="48" t="s">
        <v>42</v>
      </c>
      <c r="P56" s="48" t="s">
        <v>46</v>
      </c>
      <c r="Q56" s="48" t="s">
        <v>42</v>
      </c>
      <c r="R56" s="48" t="s">
        <v>76</v>
      </c>
      <c r="S56" s="48" t="s">
        <v>491</v>
      </c>
      <c r="U56" s="48" t="s">
        <v>514</v>
      </c>
      <c r="V56" s="48" t="s">
        <v>498</v>
      </c>
      <c r="W56" s="48">
        <f t="shared" si="5"/>
        <v>0</v>
      </c>
      <c r="X56" s="48">
        <f t="shared" si="6"/>
        <v>0</v>
      </c>
      <c r="Y56" s="48">
        <f t="shared" si="7"/>
        <v>2</v>
      </c>
      <c r="Z56" s="48">
        <f t="shared" si="8"/>
        <v>0</v>
      </c>
      <c r="AA56" s="51">
        <f t="shared" si="9"/>
        <v>0.6</v>
      </c>
    </row>
    <row r="57" spans="1:27" ht="72.5" x14ac:dyDescent="0.35">
      <c r="A57" s="48" t="s">
        <v>40</v>
      </c>
      <c r="B57" s="50" t="s">
        <v>301</v>
      </c>
      <c r="C57" s="48" t="s">
        <v>91</v>
      </c>
      <c r="D57" s="48" t="s">
        <v>112</v>
      </c>
      <c r="E57" s="48" t="s">
        <v>12</v>
      </c>
      <c r="F57" s="48" t="s">
        <v>254</v>
      </c>
      <c r="G57" s="48" t="s">
        <v>255</v>
      </c>
      <c r="H57" s="48" t="s">
        <v>18</v>
      </c>
      <c r="K57" s="48" t="s">
        <v>71</v>
      </c>
      <c r="L57" s="48" t="s">
        <v>28</v>
      </c>
      <c r="M57" s="48" t="s">
        <v>42</v>
      </c>
      <c r="N57" s="48" t="s">
        <v>42</v>
      </c>
      <c r="P57" s="48" t="s">
        <v>46</v>
      </c>
      <c r="Q57" s="48" t="s">
        <v>41</v>
      </c>
      <c r="R57" s="48" t="s">
        <v>39</v>
      </c>
      <c r="S57" s="48" t="s">
        <v>256</v>
      </c>
      <c r="T57" s="48" t="s">
        <v>252</v>
      </c>
      <c r="U57" s="48" t="s">
        <v>404</v>
      </c>
      <c r="W57" s="48">
        <f t="shared" si="5"/>
        <v>0</v>
      </c>
      <c r="X57" s="48">
        <f t="shared" si="6"/>
        <v>2</v>
      </c>
      <c r="Y57" s="48">
        <f t="shared" si="7"/>
        <v>3</v>
      </c>
      <c r="Z57" s="48">
        <f t="shared" si="8"/>
        <v>0</v>
      </c>
      <c r="AA57" s="51">
        <f t="shared" si="9"/>
        <v>1.4</v>
      </c>
    </row>
    <row r="58" spans="1:27" ht="130.5" x14ac:dyDescent="0.35">
      <c r="A58" s="48" t="s">
        <v>40</v>
      </c>
      <c r="C58" s="48" t="s">
        <v>91</v>
      </c>
      <c r="D58" s="48" t="s">
        <v>223</v>
      </c>
      <c r="F58" s="48" t="s">
        <v>492</v>
      </c>
      <c r="H58" s="48" t="s">
        <v>466</v>
      </c>
      <c r="I58" s="48" t="s">
        <v>493</v>
      </c>
      <c r="J58" s="48" t="s">
        <v>494</v>
      </c>
      <c r="K58" s="48" t="s">
        <v>21</v>
      </c>
      <c r="N58" s="48" t="s">
        <v>42</v>
      </c>
      <c r="P58" s="48" t="s">
        <v>46</v>
      </c>
      <c r="Q58" s="48" t="s">
        <v>44</v>
      </c>
      <c r="R58" s="48" t="s">
        <v>76</v>
      </c>
      <c r="S58" s="48" t="s">
        <v>491</v>
      </c>
      <c r="U58" s="48" t="s">
        <v>508</v>
      </c>
      <c r="V58" s="48" t="s">
        <v>495</v>
      </c>
      <c r="W58" s="48">
        <f t="shared" si="5"/>
        <v>0</v>
      </c>
      <c r="X58" s="48">
        <f t="shared" si="6"/>
        <v>1</v>
      </c>
      <c r="Y58" s="48">
        <f t="shared" si="7"/>
        <v>2</v>
      </c>
      <c r="Z58" s="48">
        <f t="shared" si="8"/>
        <v>0</v>
      </c>
      <c r="AA58" s="51">
        <f t="shared" si="9"/>
        <v>0.85</v>
      </c>
    </row>
    <row r="59" spans="1:27" ht="130.5" x14ac:dyDescent="0.35">
      <c r="A59" s="48" t="s">
        <v>40</v>
      </c>
      <c r="C59" s="48" t="s">
        <v>91</v>
      </c>
      <c r="D59" s="48" t="s">
        <v>110</v>
      </c>
      <c r="F59" s="48" t="s">
        <v>496</v>
      </c>
      <c r="H59" s="48" t="s">
        <v>466</v>
      </c>
      <c r="I59" s="48" t="s">
        <v>496</v>
      </c>
      <c r="J59" s="48" t="s">
        <v>497</v>
      </c>
      <c r="K59" s="48" t="s">
        <v>21</v>
      </c>
      <c r="N59" s="48" t="s">
        <v>42</v>
      </c>
      <c r="P59" s="48" t="s">
        <v>46</v>
      </c>
      <c r="Q59" s="48" t="s">
        <v>44</v>
      </c>
      <c r="R59" s="48" t="s">
        <v>76</v>
      </c>
      <c r="S59" s="48" t="s">
        <v>491</v>
      </c>
      <c r="U59" s="48" t="s">
        <v>509</v>
      </c>
      <c r="V59" s="48" t="s">
        <v>498</v>
      </c>
      <c r="W59" s="48">
        <f t="shared" si="5"/>
        <v>0</v>
      </c>
      <c r="X59" s="48">
        <f t="shared" si="6"/>
        <v>1</v>
      </c>
      <c r="Y59" s="48">
        <f t="shared" si="7"/>
        <v>2</v>
      </c>
      <c r="Z59" s="48">
        <f t="shared" si="8"/>
        <v>0</v>
      </c>
      <c r="AA59" s="51">
        <f t="shared" si="9"/>
        <v>0.85</v>
      </c>
    </row>
    <row r="60" spans="1:27" ht="101.5" x14ac:dyDescent="0.35">
      <c r="B60" s="50" t="s">
        <v>538</v>
      </c>
      <c r="C60" s="48" t="s">
        <v>91</v>
      </c>
      <c r="F60" s="48" t="s">
        <v>536</v>
      </c>
      <c r="G60" s="48" t="s">
        <v>541</v>
      </c>
      <c r="H60" s="48" t="s">
        <v>466</v>
      </c>
      <c r="I60" s="48" t="s">
        <v>544</v>
      </c>
      <c r="J60" s="48" t="s">
        <v>547</v>
      </c>
      <c r="R60" s="48" t="s">
        <v>76</v>
      </c>
      <c r="S60" s="48" t="s">
        <v>551</v>
      </c>
      <c r="U60" s="48" t="s">
        <v>552</v>
      </c>
      <c r="V60" s="48" t="s">
        <v>550</v>
      </c>
      <c r="W60" s="48" t="b">
        <f t="shared" si="5"/>
        <v>0</v>
      </c>
      <c r="X60" s="48" t="b">
        <f t="shared" si="6"/>
        <v>0</v>
      </c>
      <c r="Y60" s="48">
        <f t="shared" si="7"/>
        <v>2</v>
      </c>
      <c r="Z60" s="48" t="b">
        <f t="shared" si="8"/>
        <v>0</v>
      </c>
      <c r="AA60" s="51">
        <f t="shared" si="9"/>
        <v>0.6</v>
      </c>
    </row>
    <row r="61" spans="1:27" ht="101.5" x14ac:dyDescent="0.35">
      <c r="B61" s="50" t="s">
        <v>539</v>
      </c>
      <c r="C61" s="48" t="s">
        <v>91</v>
      </c>
      <c r="F61" s="48" t="s">
        <v>537</v>
      </c>
      <c r="G61" s="48" t="s">
        <v>542</v>
      </c>
      <c r="H61" s="48" t="s">
        <v>466</v>
      </c>
      <c r="I61" s="48" t="s">
        <v>545</v>
      </c>
      <c r="J61" s="48" t="s">
        <v>548</v>
      </c>
      <c r="R61" s="48" t="s">
        <v>76</v>
      </c>
      <c r="S61" s="48" t="s">
        <v>551</v>
      </c>
      <c r="U61" s="48" t="s">
        <v>552</v>
      </c>
      <c r="V61" s="48" t="s">
        <v>550</v>
      </c>
      <c r="W61" s="48" t="b">
        <f t="shared" si="5"/>
        <v>0</v>
      </c>
      <c r="X61" s="48" t="b">
        <f t="shared" si="6"/>
        <v>0</v>
      </c>
      <c r="Y61" s="48">
        <f t="shared" si="7"/>
        <v>2</v>
      </c>
      <c r="Z61" s="48" t="b">
        <f t="shared" si="8"/>
        <v>0</v>
      </c>
      <c r="AA61" s="51">
        <f t="shared" si="9"/>
        <v>0.6</v>
      </c>
    </row>
    <row r="62" spans="1:27" ht="101.5" x14ac:dyDescent="0.35">
      <c r="B62" s="50" t="s">
        <v>540</v>
      </c>
      <c r="C62" s="48" t="s">
        <v>91</v>
      </c>
      <c r="F62" s="48" t="s">
        <v>536</v>
      </c>
      <c r="G62" s="48" t="s">
        <v>543</v>
      </c>
      <c r="H62" s="48" t="s">
        <v>466</v>
      </c>
      <c r="I62" s="48" t="s">
        <v>546</v>
      </c>
      <c r="J62" s="48" t="s">
        <v>549</v>
      </c>
      <c r="R62" s="48" t="s">
        <v>76</v>
      </c>
      <c r="S62" s="48" t="s">
        <v>551</v>
      </c>
      <c r="U62" s="48" t="s">
        <v>552</v>
      </c>
      <c r="V62" s="48" t="s">
        <v>550</v>
      </c>
      <c r="W62" s="48" t="b">
        <f t="shared" si="5"/>
        <v>0</v>
      </c>
      <c r="X62" s="48" t="b">
        <f t="shared" si="6"/>
        <v>0</v>
      </c>
      <c r="Y62" s="48">
        <f t="shared" si="7"/>
        <v>2</v>
      </c>
      <c r="Z62" s="48" t="b">
        <f t="shared" si="8"/>
        <v>0</v>
      </c>
      <c r="AA62" s="51">
        <f t="shared" si="9"/>
        <v>0.6</v>
      </c>
    </row>
    <row r="63" spans="1:27" ht="101.5" x14ac:dyDescent="0.35">
      <c r="A63" s="60" t="s">
        <v>40</v>
      </c>
      <c r="B63" s="63" t="s">
        <v>301</v>
      </c>
      <c r="C63" s="60" t="s">
        <v>91</v>
      </c>
      <c r="D63" s="60" t="s">
        <v>181</v>
      </c>
      <c r="E63" s="60" t="s">
        <v>42</v>
      </c>
      <c r="F63" s="60" t="s">
        <v>205</v>
      </c>
      <c r="G63" s="60"/>
      <c r="H63" s="60" t="s">
        <v>466</v>
      </c>
      <c r="I63" s="60" t="s">
        <v>207</v>
      </c>
      <c r="J63" s="60" t="s">
        <v>206</v>
      </c>
      <c r="K63" s="60" t="s">
        <v>71</v>
      </c>
      <c r="L63" s="60" t="s">
        <v>42</v>
      </c>
      <c r="M63" s="60" t="s">
        <v>42</v>
      </c>
      <c r="N63" s="60" t="s">
        <v>42</v>
      </c>
      <c r="O63" s="60"/>
      <c r="P63" s="60" t="s">
        <v>46</v>
      </c>
      <c r="Q63" s="60" t="s">
        <v>42</v>
      </c>
      <c r="R63" s="60" t="s">
        <v>76</v>
      </c>
      <c r="S63" s="60"/>
      <c r="T63" s="60" t="s">
        <v>42</v>
      </c>
      <c r="U63" s="60" t="s">
        <v>404</v>
      </c>
      <c r="V63" s="60"/>
      <c r="W63" s="60">
        <f t="shared" si="5"/>
        <v>0</v>
      </c>
      <c r="X63" s="60">
        <f t="shared" si="6"/>
        <v>0</v>
      </c>
      <c r="Y63" s="60">
        <f t="shared" si="7"/>
        <v>2</v>
      </c>
      <c r="Z63" s="60">
        <f t="shared" si="8"/>
        <v>0</v>
      </c>
      <c r="AA63" s="64">
        <f t="shared" si="9"/>
        <v>0.6</v>
      </c>
    </row>
    <row r="64" spans="1:27" ht="58" x14ac:dyDescent="0.35">
      <c r="A64" s="48" t="s">
        <v>40</v>
      </c>
      <c r="B64" s="50" t="s">
        <v>301</v>
      </c>
      <c r="C64" s="48" t="s">
        <v>93</v>
      </c>
      <c r="D64" s="48" t="s">
        <v>110</v>
      </c>
      <c r="E64" s="48" t="s">
        <v>183</v>
      </c>
      <c r="F64" s="48" t="s">
        <v>182</v>
      </c>
      <c r="G64" s="48" t="s">
        <v>184</v>
      </c>
      <c r="H64" s="48" t="s">
        <v>466</v>
      </c>
      <c r="I64" s="48" t="s">
        <v>185</v>
      </c>
      <c r="J64" s="48" t="s">
        <v>186</v>
      </c>
      <c r="K64" s="48" t="s">
        <v>190</v>
      </c>
      <c r="L64" s="48" t="s">
        <v>21</v>
      </c>
      <c r="M64" s="48" t="s">
        <v>21</v>
      </c>
      <c r="N64" s="48" t="s">
        <v>42</v>
      </c>
      <c r="P64" s="48" t="s">
        <v>465</v>
      </c>
      <c r="Q64" s="48" t="s">
        <v>44</v>
      </c>
      <c r="R64" s="48" t="s">
        <v>39</v>
      </c>
      <c r="S64" s="48" t="s">
        <v>189</v>
      </c>
      <c r="T64" s="48" t="s">
        <v>187</v>
      </c>
      <c r="U64" s="49" t="s">
        <v>153</v>
      </c>
      <c r="V64" s="49"/>
      <c r="W64" s="48">
        <f t="shared" si="5"/>
        <v>3</v>
      </c>
      <c r="X64" s="48">
        <f t="shared" si="6"/>
        <v>1</v>
      </c>
      <c r="Y64" s="48">
        <f t="shared" si="7"/>
        <v>3</v>
      </c>
      <c r="Z64" s="48">
        <f t="shared" si="8"/>
        <v>0</v>
      </c>
      <c r="AA64" s="51">
        <f t="shared" si="9"/>
        <v>2.0499999999999998</v>
      </c>
    </row>
    <row r="65" spans="1:27" ht="188.5" x14ac:dyDescent="0.35">
      <c r="A65" s="48" t="s">
        <v>38</v>
      </c>
      <c r="B65" s="50" t="s">
        <v>351</v>
      </c>
      <c r="C65" s="48" t="s">
        <v>93</v>
      </c>
      <c r="D65" s="48" t="s">
        <v>106</v>
      </c>
      <c r="E65" s="48" t="s">
        <v>451</v>
      </c>
      <c r="F65" s="48" t="s">
        <v>233</v>
      </c>
      <c r="G65" s="48" t="s">
        <v>450</v>
      </c>
      <c r="H65" s="48" t="s">
        <v>18</v>
      </c>
      <c r="I65" s="48" t="s">
        <v>235</v>
      </c>
      <c r="J65" s="48" t="s">
        <v>236</v>
      </c>
      <c r="K65" s="48" t="s">
        <v>21</v>
      </c>
      <c r="L65" s="48" t="s">
        <v>27</v>
      </c>
      <c r="M65" s="48" t="s">
        <v>286</v>
      </c>
      <c r="N65" s="48" t="s">
        <v>38</v>
      </c>
      <c r="P65" s="48" t="s">
        <v>43</v>
      </c>
      <c r="Q65" s="48" t="s">
        <v>180</v>
      </c>
      <c r="R65" s="48" t="s">
        <v>45</v>
      </c>
      <c r="T65" s="48" t="s">
        <v>287</v>
      </c>
      <c r="U65" s="65" t="s">
        <v>237</v>
      </c>
      <c r="V65" s="49" t="s">
        <v>238</v>
      </c>
      <c r="W65" s="49">
        <f t="shared" si="5"/>
        <v>1</v>
      </c>
      <c r="X65" s="49">
        <f t="shared" si="6"/>
        <v>3</v>
      </c>
      <c r="Y65" s="49">
        <f t="shared" si="7"/>
        <v>1</v>
      </c>
      <c r="Z65" s="49">
        <f t="shared" si="8"/>
        <v>1</v>
      </c>
      <c r="AA65" s="55">
        <f t="shared" si="9"/>
        <v>1.5</v>
      </c>
    </row>
    <row r="66" spans="1:27" ht="101.5" x14ac:dyDescent="0.35">
      <c r="A66" s="48" t="s">
        <v>40</v>
      </c>
      <c r="B66" s="50" t="s">
        <v>301</v>
      </c>
      <c r="C66" s="48" t="s">
        <v>93</v>
      </c>
      <c r="D66" s="48" t="s">
        <v>112</v>
      </c>
      <c r="E66" s="48" t="s">
        <v>42</v>
      </c>
      <c r="F66" s="48" t="s">
        <v>367</v>
      </c>
      <c r="H66" s="48" t="s">
        <v>466</v>
      </c>
      <c r="I66" s="48" t="s">
        <v>368</v>
      </c>
      <c r="J66" s="48" t="s">
        <v>360</v>
      </c>
      <c r="K66" s="48" t="s">
        <v>71</v>
      </c>
      <c r="L66" s="48" t="s">
        <v>28</v>
      </c>
      <c r="M66" s="48" t="s">
        <v>42</v>
      </c>
      <c r="N66" s="48" t="s">
        <v>42</v>
      </c>
      <c r="P66" s="48" t="s">
        <v>43</v>
      </c>
      <c r="Q66" s="48" t="s">
        <v>42</v>
      </c>
      <c r="R66" s="48" t="s">
        <v>76</v>
      </c>
      <c r="S66" s="48" t="s">
        <v>460</v>
      </c>
      <c r="T66" s="48" t="s">
        <v>42</v>
      </c>
      <c r="U66" s="48" t="s">
        <v>249</v>
      </c>
      <c r="V66" s="48" t="s">
        <v>461</v>
      </c>
      <c r="W66" s="48">
        <f t="shared" si="5"/>
        <v>1</v>
      </c>
      <c r="X66" s="48">
        <f t="shared" si="6"/>
        <v>0</v>
      </c>
      <c r="Y66" s="48">
        <f t="shared" si="7"/>
        <v>2</v>
      </c>
      <c r="Z66" s="48">
        <f t="shared" si="8"/>
        <v>0</v>
      </c>
      <c r="AA66" s="51">
        <f t="shared" ref="AA66:AA67" si="10">W66*(0.3)+X66*(0.25)+Y66*(0.3)+Z66*(0.15)</f>
        <v>0.89999999999999991</v>
      </c>
    </row>
    <row r="67" spans="1:27" ht="101.5" x14ac:dyDescent="0.35">
      <c r="A67" s="48" t="s">
        <v>40</v>
      </c>
      <c r="B67" s="50" t="s">
        <v>301</v>
      </c>
      <c r="C67" s="48" t="s">
        <v>93</v>
      </c>
      <c r="D67" s="48" t="s">
        <v>107</v>
      </c>
      <c r="E67" s="48" t="s">
        <v>42</v>
      </c>
      <c r="F67" s="48" t="s">
        <v>392</v>
      </c>
      <c r="H67" s="48" t="s">
        <v>466</v>
      </c>
      <c r="I67" s="48" t="s">
        <v>397</v>
      </c>
      <c r="J67" s="48" t="s">
        <v>360</v>
      </c>
      <c r="K67" s="48" t="s">
        <v>71</v>
      </c>
      <c r="L67" s="48" t="s">
        <v>28</v>
      </c>
      <c r="M67" s="48" t="s">
        <v>42</v>
      </c>
      <c r="N67" s="48" t="s">
        <v>42</v>
      </c>
      <c r="P67" s="48" t="s">
        <v>43</v>
      </c>
      <c r="Q67" s="48" t="s">
        <v>42</v>
      </c>
      <c r="R67" s="48" t="s">
        <v>76</v>
      </c>
      <c r="S67" s="48" t="s">
        <v>460</v>
      </c>
      <c r="T67" s="49" t="s">
        <v>42</v>
      </c>
      <c r="U67" s="48" t="s">
        <v>404</v>
      </c>
      <c r="V67" s="48" t="s">
        <v>461</v>
      </c>
      <c r="W67" s="48">
        <f t="shared" si="5"/>
        <v>1</v>
      </c>
      <c r="X67" s="48">
        <f t="shared" si="6"/>
        <v>0</v>
      </c>
      <c r="Y67" s="48">
        <f t="shared" si="7"/>
        <v>2</v>
      </c>
      <c r="Z67" s="48">
        <f t="shared" si="8"/>
        <v>0</v>
      </c>
      <c r="AA67" s="51">
        <f t="shared" si="10"/>
        <v>0.89999999999999991</v>
      </c>
    </row>
  </sheetData>
  <autoFilter ref="A1:AA241" xr:uid="{00000000-0009-0000-0000-000003000000}">
    <sortState xmlns:xlrd2="http://schemas.microsoft.com/office/spreadsheetml/2017/richdata2" ref="A2:AV241">
      <sortCondition ref="C2:C241"/>
      <sortCondition descending="1" ref="AA2:AA241"/>
    </sortState>
  </autoFilter>
  <sortState xmlns:xlrd2="http://schemas.microsoft.com/office/spreadsheetml/2017/richdata2" ref="A2:AA61">
    <sortCondition ref="C2:C61"/>
    <sortCondition descending="1" ref="AA2:AA61"/>
  </sortState>
  <conditionalFormatting sqref="A52:E53 G52:AA52 H53:AA53 F53 A55:H55 A54:T54 J55:T55 A56:T56 A57:S57 L58:T58 O62:T62 O59:S61 L59:N62 U54:AA62 A58:K67 L63:AA67 A2:AA51 A68:AA1048576 AB2:XFD1048576">
    <cfRule type="expression" dxfId="7" priority="30">
      <formula>MOD(ROW(), 2)=1</formula>
    </cfRule>
  </conditionalFormatting>
  <conditionalFormatting sqref="C1:C1048576">
    <cfRule type="containsText" dxfId="6" priority="24" operator="containsText" text="Safety">
      <formula>NOT(ISERROR(SEARCH("Safety",C1)))</formula>
    </cfRule>
    <cfRule type="containsText" dxfId="5" priority="25" operator="containsText" text="Population health and prevention">
      <formula>NOT(ISERROR(SEARCH("Population health and prevention",C1)))</formula>
    </cfRule>
    <cfRule type="containsText" dxfId="4" priority="26" operator="containsText" text="Patient and Caregiver Experience">
      <formula>NOT(ISERROR(SEARCH("Patient and Caregiver Experience",C1)))</formula>
    </cfRule>
    <cfRule type="containsText" dxfId="3" priority="27" operator="containsText" text="Clinical Care">
      <formula>NOT(ISERROR(SEARCH("Clinical Care",C1)))</formula>
    </cfRule>
    <cfRule type="containsText" dxfId="2" priority="28" operator="containsText" text="Care Coordination">
      <formula>NOT(ISERROR(SEARCH("Care Coordination",C1)))</formula>
    </cfRule>
    <cfRule type="containsText" dxfId="1" priority="29" operator="containsText" text="Access">
      <formula>NOT(ISERROR(SEARCH("Access",C1)))</formula>
    </cfRule>
  </conditionalFormatting>
  <conditionalFormatting sqref="C2">
    <cfRule type="aboveAverage" priority="19" equalAverage="1"/>
  </conditionalFormatting>
  <conditionalFormatting sqref="A1:XFD1048576">
    <cfRule type="expression" dxfId="0" priority="1">
      <formula>$AA1&lt;1.2272</formula>
    </cfRule>
  </conditionalFormatting>
  <dataValidations count="1">
    <dataValidation type="list" allowBlank="1" showInputMessage="1" showErrorMessage="1" sqref="B80:B1048576" xr:uid="{00000000-0002-0000-0300-000000000000}">
      <formula1>$D$3:$D$6</formula1>
    </dataValidation>
  </dataValidations>
  <hyperlinks>
    <hyperlink ref="V10" r:id="rId1" display="http://www.guideline.gov/content.aspx?id=36059" xr:uid="{00000000-0004-0000-0300-000000000000}"/>
    <hyperlink ref="U65" r:id="rId2" display="https://www.healthypeople.gov/2020/data-source/national-survey-drug-use-and-health" xr:uid="{00000000-0004-0000-0300-000001000000}"/>
    <hyperlink ref="V34" r:id="rId3" xr:uid="{00000000-0004-0000-0300-000002000000}"/>
    <hyperlink ref="V31" r:id="rId4" xr:uid="{00000000-0004-0000-0300-000003000000}"/>
    <hyperlink ref="V32" r:id="rId5" xr:uid="{00000000-0004-0000-0300-000004000000}"/>
    <hyperlink ref="V35" r:id="rId6" xr:uid="{00000000-0004-0000-0300-000005000000}"/>
    <hyperlink ref="V39" r:id="rId7" xr:uid="{00000000-0004-0000-0300-000006000000}"/>
    <hyperlink ref="O4" r:id="rId8" xr:uid="{00000000-0004-0000-0300-000007000000}"/>
    <hyperlink ref="V3" r:id="rId9" xr:uid="{00000000-0004-0000-0300-000008000000}"/>
  </hyperlinks>
  <pageMargins left="0.7" right="0.7" top="0.75" bottom="0.75" header="0.3" footer="0.3"/>
  <pageSetup paperSize="17" scale="80" orientation="landscape" r:id="rId10"/>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1000000}">
          <x14:formula1>
            <xm:f>Data!$B$2:$B$2</xm:f>
          </x14:formula1>
          <xm:sqref>I93:I1048576</xm:sqref>
        </x14:dataValidation>
        <x14:dataValidation type="list" allowBlank="1" showInputMessage="1" showErrorMessage="1" xr:uid="{00000000-0002-0000-0300-000002000000}">
          <x14:formula1>
            <xm:f>Data!$D$2:$D$7</xm:f>
          </x14:formula1>
          <xm:sqref>K54:K1048576 K1:K3 K5:K52</xm:sqref>
        </x14:dataValidation>
        <x14:dataValidation type="list" allowBlank="1" showInputMessage="1" showErrorMessage="1" xr:uid="{00000000-0002-0000-0300-000003000000}">
          <x14:formula1>
            <xm:f>Data!$D$2:$D$8</xm:f>
          </x14:formula1>
          <xm:sqref>K53 K4</xm:sqref>
        </x14:dataValidation>
        <x14:dataValidation type="list" allowBlank="1" showInputMessage="1" showErrorMessage="1" xr:uid="{00000000-0002-0000-0300-000004000000}">
          <x14:formula1>
            <xm:f>Data!$A$2:$A$3</xm:f>
          </x14:formula1>
          <xm:sqref>A1:A1048576</xm:sqref>
        </x14:dataValidation>
        <x14:dataValidation type="list" allowBlank="1" showInputMessage="1" showErrorMessage="1" xr:uid="{00000000-0002-0000-0300-000005000000}">
          <x14:formula1>
            <xm:f>Data!$E$2:$E$3</xm:f>
          </x14:formula1>
          <xm:sqref>H1:H1048576</xm:sqref>
        </x14:dataValidation>
        <x14:dataValidation type="list" allowBlank="1" showInputMessage="1" showErrorMessage="1" xr:uid="{00000000-0002-0000-0300-000006000000}">
          <x14:formula1>
            <xm:f>Data!$B$2:$B$7</xm:f>
          </x14:formula1>
          <xm:sqref>C1:C1048576</xm:sqref>
        </x14:dataValidation>
        <x14:dataValidation type="list" allowBlank="1" showInputMessage="1" showErrorMessage="1" xr:uid="{00000000-0002-0000-0300-000007000000}">
          <x14:formula1>
            <xm:f>Data!$J$2:$J$5</xm:f>
          </x14:formula1>
          <xm:sqref>Q1:Q1048576</xm:sqref>
        </x14:dataValidation>
        <x14:dataValidation type="list" allowBlank="1" showInputMessage="1" showErrorMessage="1" xr:uid="{00000000-0002-0000-0300-000008000000}">
          <x14:formula1>
            <xm:f>Data!$H$2:$H$3</xm:f>
          </x14:formula1>
          <xm:sqref>N1:N1048576</xm:sqref>
        </x14:dataValidation>
        <x14:dataValidation type="list" allowBlank="1" showInputMessage="1" showErrorMessage="1" xr:uid="{00000000-0002-0000-0300-000009000000}">
          <x14:formula1>
            <xm:f>Data!$F$2:$F$9</xm:f>
          </x14:formula1>
          <xm:sqref>L1:L1048576</xm:sqref>
        </x14:dataValidation>
        <x14:dataValidation type="list" allowBlank="1" showInputMessage="1" showErrorMessage="1" xr:uid="{00000000-0002-0000-0300-00000A000000}">
          <x14:formula1>
            <xm:f>Data!$C$2:$C$11</xm:f>
          </x14:formula1>
          <xm:sqref>E1:E1048576</xm:sqref>
        </x14:dataValidation>
        <x14:dataValidation type="list" allowBlank="1" showInputMessage="1" showErrorMessage="1" xr:uid="{00000000-0002-0000-0300-00000B000000}">
          <x14:formula1>
            <xm:f>Data!$M$2:$M$17</xm:f>
          </x14:formula1>
          <xm:sqref>D1:D1048576</xm:sqref>
        </x14:dataValidation>
        <x14:dataValidation type="list" allowBlank="1" showInputMessage="1" showErrorMessage="1" xr:uid="{00000000-0002-0000-0300-00000C000000}">
          <x14:formula1>
            <xm:f>Data!$G$2:$G$15</xm:f>
          </x14:formula1>
          <xm:sqref>M1:M1048576</xm:sqref>
        </x14:dataValidation>
        <x14:dataValidation type="list" allowBlank="1" showInputMessage="1" showErrorMessage="1" xr:uid="{00000000-0002-0000-0300-00000D000000}">
          <x14:formula1>
            <xm:f>Data!$I$2:$I$5</xm:f>
          </x14:formula1>
          <xm:sqref>P1:P1048576</xm:sqref>
        </x14:dataValidation>
        <x14:dataValidation type="list" allowBlank="1" showInputMessage="1" showErrorMessage="1" xr:uid="{00000000-0002-0000-0300-00000E000000}">
          <x14:formula1>
            <xm:f>Data!$K$2:$K$5</xm:f>
          </x14:formula1>
          <xm:sqref>R1:R1048576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5BF34C-A28F-442D-9FA8-6872E7287822}">
  <ds:schemaRefs>
    <ds:schemaRef ds:uri="http://schemas.microsoft.com/sharepoint/v3/contenttype/forms"/>
  </ds:schemaRefs>
</ds:datastoreItem>
</file>

<file path=customXml/itemProps2.xml><?xml version="1.0" encoding="utf-8"?>
<ds:datastoreItem xmlns:ds="http://schemas.openxmlformats.org/officeDocument/2006/customXml" ds:itemID="{7FCD2FE2-1F66-4B8E-B841-AC22EC1AF1DE}">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53ae6ff5-5cd6-450f-8374-44744d73ee2b"/>
    <ds:schemaRef ds:uri="http://purl.org/dc/dcmitype/"/>
    <ds:schemaRef ds:uri="http://schemas.microsoft.com/office/infopath/2007/PartnerControls"/>
    <ds:schemaRef ds:uri="http://purl.org/dc/elements/1.1/"/>
    <ds:schemaRef ds:uri="8aae1ca9-fdbd-4e1c-8897-70dfbe687bd0"/>
    <ds:schemaRef ds:uri="http://www.w3.org/XML/1998/namespace"/>
  </ds:schemaRefs>
</ds:datastoreItem>
</file>

<file path=customXml/itemProps3.xml><?xml version="1.0" encoding="utf-8"?>
<ds:datastoreItem xmlns:ds="http://schemas.openxmlformats.org/officeDocument/2006/customXml" ds:itemID="{33E483B8-2424-4992-B9E3-DDC3C6E8B7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Descriptions</vt:lpstr>
      <vt:lpstr>Data</vt:lpstr>
      <vt:lpstr>Collection</vt:lpstr>
    </vt:vector>
  </TitlesOfParts>
  <Company>National Quality Forum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Tara Murphy</dc:creator>
  <cp:lastModifiedBy>Mawuse Matias</cp:lastModifiedBy>
  <cp:lastPrinted>2016-12-27T22:25:39Z</cp:lastPrinted>
  <dcterms:created xsi:type="dcterms:W3CDTF">2016-10-14T18:12:27Z</dcterms:created>
  <dcterms:modified xsi:type="dcterms:W3CDTF">2020-04-15T18:59:06Z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ies>
</file>