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codeName="ThisWorkbook"/>
  <mc:AlternateContent xmlns:mc="http://schemas.openxmlformats.org/markup-compatibility/2006">
    <mc:Choice Requires="x15">
      <x15ac:absPath xmlns:x15ac="http://schemas.microsoft.com/office/spreadsheetml/2010/11/ac" url="Y:\Hospital Option Period 5 2018.2019\Hospital Harm - Testing and Completion\NQF\January 2019\Hypo\"/>
    </mc:Choice>
  </mc:AlternateContent>
  <bookViews>
    <workbookView xWindow="0" yWindow="0" windowWidth="23016" windowHeight="8940" tabRatio="890"/>
  </bookViews>
  <sheets>
    <sheet name="BEGIN HERE" sheetId="30" r:id="rId1"/>
    <sheet name="Overview" sheetId="2" r:id="rId2"/>
    <sheet name="Data Elements" sheetId="17" r:id="rId3"/>
    <sheet name="Scorecard_Site1" sheetId="3" r:id="rId4"/>
    <sheet name="Scorecard_Site2" sheetId="29" r:id="rId5"/>
    <sheet name="Analysis_Site1" sheetId="7" r:id="rId6"/>
    <sheet name="Analysis_Site2" sheetId="27" r:id="rId7"/>
    <sheet name="Scorecard_ALL" sheetId="13" r:id="rId8"/>
    <sheet name="Analysis_All" sheetId="16" r:id="rId9"/>
    <sheet name="Scorecard Definitions" sheetId="4" r:id="rId10"/>
    <sheet name="Value Sets" sheetId="5" r:id="rId11"/>
    <sheet name="Value Set Evaluation" sheetId="6" r:id="rId12"/>
  </sheets>
  <externalReferences>
    <externalReference r:id="rId13"/>
  </externalReferences>
  <definedNames>
    <definedName name="_xlnm._FilterDatabase" localSheetId="10" hidden="1">'Value Sets'!$A$3:$F$450</definedName>
    <definedName name="_xlnm.Print_Area" localSheetId="8">Analysis_All!$A$1:$L$39</definedName>
    <definedName name="_xlnm.Print_Area" localSheetId="5">Analysis_Site1!$A$1:$L$35</definedName>
    <definedName name="_xlnm.Print_Area" localSheetId="6">Analysis_Site2!$A$1:$L$35</definedName>
    <definedName name="_xlnm.Print_Area" localSheetId="1">Overview!$A$1:$E$10</definedName>
    <definedName name="_xlnm.Print_Area" localSheetId="7">Scorecard_ALL!$A$1:$O$24</definedName>
    <definedName name="_xlnm.Print_Area" localSheetId="3">Scorecard_Site1!$A$1:$M$21</definedName>
    <definedName name="_xlnm.Print_Area" localSheetId="4">Scorecard_Site2!$A$1:$M$21</definedName>
    <definedName name="_xlnm.Print_Titles" localSheetId="3">Scorecard_Site1!$1:$4</definedName>
    <definedName name="_xlnm.Print_Titles" localSheetId="4">Scorecard_Site2!$1:$4</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E11" i="7" l="1"/>
  <c r="E10" i="7"/>
  <c r="E9" i="7"/>
  <c r="E8" i="7"/>
  <c r="D11" i="7"/>
  <c r="D10" i="7"/>
  <c r="D9" i="7"/>
  <c r="D8" i="7"/>
  <c r="C11" i="7"/>
  <c r="C10" i="7"/>
  <c r="C9" i="7"/>
  <c r="C8" i="7"/>
  <c r="B11" i="7"/>
  <c r="B10" i="7"/>
  <c r="B9" i="7"/>
  <c r="B8" i="7"/>
  <c r="A9" i="7"/>
  <c r="A10" i="7"/>
  <c r="A11" i="7"/>
  <c r="A8" i="7"/>
  <c r="A1" i="27"/>
  <c r="A1" i="29"/>
  <c r="E29" i="27" l="1"/>
  <c r="D29" i="27"/>
  <c r="C29" i="27"/>
  <c r="B29" i="27"/>
  <c r="E28" i="27"/>
  <c r="D28" i="27"/>
  <c r="C28" i="27"/>
  <c r="B28" i="27"/>
  <c r="E27" i="27"/>
  <c r="D27" i="27"/>
  <c r="C27" i="27"/>
  <c r="B27" i="27"/>
  <c r="E26" i="27"/>
  <c r="D26" i="27"/>
  <c r="C26" i="27"/>
  <c r="B26" i="27"/>
  <c r="E25" i="27"/>
  <c r="D25" i="27"/>
  <c r="C25" i="27"/>
  <c r="B25" i="27"/>
  <c r="E24" i="27"/>
  <c r="D24" i="27"/>
  <c r="C24" i="27"/>
  <c r="B24" i="27"/>
  <c r="E23" i="27"/>
  <c r="D23" i="27"/>
  <c r="C23" i="27"/>
  <c r="B23" i="27"/>
  <c r="E22" i="27"/>
  <c r="D22" i="27"/>
  <c r="C22" i="27"/>
  <c r="B22" i="27"/>
  <c r="E11" i="27"/>
  <c r="D11" i="27"/>
  <c r="C11" i="27"/>
  <c r="B11" i="27"/>
  <c r="E10" i="27"/>
  <c r="D10" i="27"/>
  <c r="C10" i="27"/>
  <c r="B10" i="27"/>
  <c r="E9" i="27"/>
  <c r="D9" i="27"/>
  <c r="C9" i="27"/>
  <c r="B9" i="27"/>
  <c r="E8" i="27"/>
  <c r="D8" i="27"/>
  <c r="C8" i="27"/>
  <c r="B8" i="27"/>
  <c r="E7" i="27"/>
  <c r="D7" i="27"/>
  <c r="C7" i="27"/>
  <c r="B7" i="27"/>
  <c r="E6" i="27"/>
  <c r="D6" i="27"/>
  <c r="C6" i="27"/>
  <c r="B6" i="27"/>
  <c r="E5" i="27"/>
  <c r="D5" i="27"/>
  <c r="C5" i="27"/>
  <c r="B5" i="27"/>
  <c r="E4" i="27"/>
  <c r="D4" i="27"/>
  <c r="C4" i="27"/>
  <c r="B4" i="27"/>
  <c r="E29" i="7" l="1"/>
  <c r="D29" i="7"/>
  <c r="C29" i="7"/>
  <c r="N10" i="13"/>
  <c r="O10" i="13" s="1"/>
  <c r="N11" i="13"/>
  <c r="O11" i="13" s="1"/>
  <c r="N12" i="13"/>
  <c r="O12" i="13" s="1"/>
  <c r="N13" i="13"/>
  <c r="O13" i="13" s="1"/>
  <c r="N14" i="13"/>
  <c r="O14" i="13" s="1"/>
  <c r="N15" i="13"/>
  <c r="O15" i="13" s="1"/>
  <c r="N16" i="13"/>
  <c r="O16" i="13" s="1"/>
  <c r="N17" i="13"/>
  <c r="O17" i="13" s="1"/>
  <c r="N18" i="13"/>
  <c r="O18" i="13" s="1"/>
  <c r="N19" i="13"/>
  <c r="O19" i="13" s="1"/>
  <c r="N20" i="13"/>
  <c r="O20" i="13" s="1"/>
  <c r="N21" i="13"/>
  <c r="O21" i="13" s="1"/>
  <c r="N22" i="13"/>
  <c r="O22" i="13" s="1"/>
  <c r="N23" i="13"/>
  <c r="O23" i="13" s="1"/>
  <c r="N24" i="13"/>
  <c r="O24" i="13" s="1"/>
  <c r="N9" i="13"/>
  <c r="O9" i="13" s="1"/>
  <c r="M10" i="13"/>
  <c r="M11" i="13"/>
  <c r="M12" i="13"/>
  <c r="M13" i="13"/>
  <c r="M14" i="13"/>
  <c r="M15" i="13"/>
  <c r="M16" i="13"/>
  <c r="M17" i="13"/>
  <c r="M18" i="13"/>
  <c r="M19" i="13"/>
  <c r="M20" i="13"/>
  <c r="M21" i="13"/>
  <c r="M22" i="13"/>
  <c r="M23" i="13"/>
  <c r="M24" i="13"/>
  <c r="M9" i="13"/>
  <c r="K10" i="13"/>
  <c r="L10" i="13" s="1"/>
  <c r="K11" i="13"/>
  <c r="L11" i="13" s="1"/>
  <c r="K12" i="13"/>
  <c r="L12" i="13" s="1"/>
  <c r="K13" i="13"/>
  <c r="L13" i="13" s="1"/>
  <c r="K14" i="13"/>
  <c r="L14" i="13" s="1"/>
  <c r="K15" i="13"/>
  <c r="L15" i="13" s="1"/>
  <c r="K16" i="13"/>
  <c r="L16" i="13" s="1"/>
  <c r="K17" i="13"/>
  <c r="L17" i="13" s="1"/>
  <c r="K18" i="13"/>
  <c r="L18" i="13" s="1"/>
  <c r="K19" i="13"/>
  <c r="L19" i="13" s="1"/>
  <c r="K20" i="13"/>
  <c r="L20" i="13" s="1"/>
  <c r="K21" i="13"/>
  <c r="L21" i="13" s="1"/>
  <c r="K22" i="13"/>
  <c r="L22" i="13" s="1"/>
  <c r="K23" i="13"/>
  <c r="L23" i="13" s="1"/>
  <c r="K24" i="13"/>
  <c r="L24" i="13" s="1"/>
  <c r="K9" i="13"/>
  <c r="L9" i="13" s="1"/>
  <c r="J10" i="13"/>
  <c r="J11" i="13"/>
  <c r="J12" i="13"/>
  <c r="J13" i="13"/>
  <c r="J14" i="13"/>
  <c r="J15" i="13"/>
  <c r="J16" i="13"/>
  <c r="J17" i="13"/>
  <c r="J18" i="13"/>
  <c r="J19" i="13"/>
  <c r="J20" i="13"/>
  <c r="J21" i="13"/>
  <c r="J22" i="13"/>
  <c r="J23" i="13"/>
  <c r="J24" i="13"/>
  <c r="J9" i="13"/>
  <c r="H10" i="13"/>
  <c r="I10" i="13" s="1"/>
  <c r="H11" i="13"/>
  <c r="I11" i="13" s="1"/>
  <c r="H12" i="13"/>
  <c r="I12" i="13" s="1"/>
  <c r="H13" i="13"/>
  <c r="I13" i="13" s="1"/>
  <c r="H14" i="13"/>
  <c r="I14" i="13" s="1"/>
  <c r="H15" i="13"/>
  <c r="I15" i="13" s="1"/>
  <c r="H16" i="13"/>
  <c r="I16" i="13" s="1"/>
  <c r="H17" i="13"/>
  <c r="I17" i="13" s="1"/>
  <c r="H18" i="13"/>
  <c r="I18" i="13" s="1"/>
  <c r="H19" i="13"/>
  <c r="I19" i="13" s="1"/>
  <c r="H20" i="13"/>
  <c r="I20" i="13" s="1"/>
  <c r="H21" i="13"/>
  <c r="I21" i="13" s="1"/>
  <c r="H22" i="13"/>
  <c r="I22" i="13" s="1"/>
  <c r="H23" i="13"/>
  <c r="I23" i="13" s="1"/>
  <c r="H24" i="13"/>
  <c r="I24" i="13" s="1"/>
  <c r="H9" i="13"/>
  <c r="I9" i="13" s="1"/>
  <c r="G10" i="13"/>
  <c r="G11" i="13"/>
  <c r="G12" i="13"/>
  <c r="G13" i="13"/>
  <c r="G14" i="13"/>
  <c r="G15" i="13"/>
  <c r="G16" i="13"/>
  <c r="G17" i="13"/>
  <c r="G18" i="13"/>
  <c r="G19" i="13"/>
  <c r="G20" i="13"/>
  <c r="G21" i="13"/>
  <c r="G22" i="13"/>
  <c r="G23" i="13"/>
  <c r="G24" i="13"/>
  <c r="G9" i="13"/>
  <c r="E10" i="13"/>
  <c r="F10" i="13" s="1"/>
  <c r="E11" i="13"/>
  <c r="F11" i="13" s="1"/>
  <c r="E12" i="13"/>
  <c r="F12" i="13" s="1"/>
  <c r="E13" i="13"/>
  <c r="F13" i="13" s="1"/>
  <c r="E14" i="13"/>
  <c r="F14" i="13" s="1"/>
  <c r="E15" i="13"/>
  <c r="F15" i="13" s="1"/>
  <c r="E16" i="13"/>
  <c r="F16" i="13" s="1"/>
  <c r="E17" i="13"/>
  <c r="F17" i="13" s="1"/>
  <c r="E18" i="13"/>
  <c r="F18" i="13" s="1"/>
  <c r="E19" i="13"/>
  <c r="F19" i="13" s="1"/>
  <c r="E20" i="13"/>
  <c r="F20" i="13" s="1"/>
  <c r="E21" i="13"/>
  <c r="F21" i="13" s="1"/>
  <c r="E22" i="13"/>
  <c r="F22" i="13" s="1"/>
  <c r="E23" i="13"/>
  <c r="F23" i="13" s="1"/>
  <c r="E24" i="13"/>
  <c r="F24" i="13" s="1"/>
  <c r="E9" i="13"/>
  <c r="F9" i="13" s="1"/>
  <c r="D10" i="13"/>
  <c r="D11" i="13"/>
  <c r="D12" i="13"/>
  <c r="D13" i="13"/>
  <c r="D14" i="13"/>
  <c r="D15" i="13"/>
  <c r="D16" i="13"/>
  <c r="D17" i="13"/>
  <c r="D18" i="13"/>
  <c r="D19" i="13"/>
  <c r="D20" i="13"/>
  <c r="D21" i="13"/>
  <c r="D22" i="13"/>
  <c r="D23" i="13"/>
  <c r="D24" i="13"/>
  <c r="D9" i="13"/>
  <c r="B23" i="13" l="1"/>
  <c r="B21" i="13"/>
  <c r="B19" i="13"/>
  <c r="B17" i="13"/>
  <c r="B13" i="13"/>
  <c r="B15" i="13"/>
  <c r="B20" i="29" l="1"/>
  <c r="B16" i="29"/>
  <c r="B14" i="29"/>
  <c r="B12" i="29"/>
  <c r="A30" i="27" l="1"/>
  <c r="E34" i="27"/>
  <c r="D33" i="27"/>
  <c r="C34" i="27"/>
  <c r="A12" i="27"/>
  <c r="A11" i="27"/>
  <c r="A10" i="27"/>
  <c r="A9" i="27"/>
  <c r="A8" i="27"/>
  <c r="A7" i="27"/>
  <c r="A6" i="27"/>
  <c r="A5" i="27"/>
  <c r="A4" i="27"/>
  <c r="A7" i="7"/>
  <c r="A6" i="7"/>
  <c r="A5" i="7"/>
  <c r="A4" i="7"/>
  <c r="C16" i="27" l="1"/>
  <c r="B33" i="27"/>
  <c r="B30" i="27"/>
  <c r="D34" i="27"/>
  <c r="D35" i="27" s="1"/>
  <c r="G4" i="27"/>
  <c r="C12" i="27"/>
  <c r="C30" i="27"/>
  <c r="C33" i="27"/>
  <c r="C35" i="27" s="1"/>
  <c r="D12" i="27"/>
  <c r="D30" i="27"/>
  <c r="E16" i="27"/>
  <c r="H4" i="27"/>
  <c r="I4" i="27" s="1"/>
  <c r="B15" i="27"/>
  <c r="E12" i="27"/>
  <c r="B12" i="27"/>
  <c r="J23" i="27"/>
  <c r="K23" i="27" s="1"/>
  <c r="G23" i="27"/>
  <c r="E30" i="27"/>
  <c r="E33" i="27"/>
  <c r="E35" i="27" s="1"/>
  <c r="B14" i="27"/>
  <c r="B16" i="27"/>
  <c r="J4" i="27"/>
  <c r="C14" i="27"/>
  <c r="C15" i="27"/>
  <c r="H23" i="27"/>
  <c r="I23" i="27" s="1"/>
  <c r="E32" i="27"/>
  <c r="D14" i="27"/>
  <c r="D15" i="27"/>
  <c r="D16" i="27"/>
  <c r="B32" i="27"/>
  <c r="B34" i="27"/>
  <c r="D32" i="27"/>
  <c r="E14" i="27"/>
  <c r="E15" i="27"/>
  <c r="C32" i="27"/>
  <c r="E17" i="27" l="1"/>
  <c r="C17" i="27"/>
  <c r="B17" i="27"/>
  <c r="D17" i="27"/>
  <c r="L4" i="27"/>
  <c r="K4" i="27"/>
  <c r="B35" i="27"/>
  <c r="L23" i="27"/>
  <c r="B29" i="7" l="1"/>
  <c r="B20" i="3"/>
  <c r="B14" i="3"/>
  <c r="B12" i="3"/>
  <c r="A12" i="7" l="1"/>
  <c r="B16" i="3" l="1"/>
  <c r="E28" i="7" l="1"/>
  <c r="E27" i="7"/>
  <c r="E26" i="7"/>
  <c r="E25" i="7"/>
  <c r="E24" i="7"/>
  <c r="E23" i="7"/>
  <c r="E22" i="7"/>
  <c r="D28" i="7"/>
  <c r="D27" i="7"/>
  <c r="D26" i="7"/>
  <c r="D25" i="7"/>
  <c r="D24" i="7"/>
  <c r="D23" i="7"/>
  <c r="D22" i="7"/>
  <c r="C28" i="7"/>
  <c r="C27" i="7"/>
  <c r="C26" i="7"/>
  <c r="C25" i="7"/>
  <c r="C24" i="7"/>
  <c r="C23" i="7"/>
  <c r="C22" i="7"/>
  <c r="B28" i="7"/>
  <c r="B27" i="7"/>
  <c r="B26" i="7"/>
  <c r="B25" i="7"/>
  <c r="B24" i="7"/>
  <c r="B23" i="7"/>
  <c r="B22" i="7"/>
  <c r="A30" i="7"/>
  <c r="E7" i="7"/>
  <c r="E6" i="7"/>
  <c r="E5" i="7"/>
  <c r="E4" i="7"/>
  <c r="D7" i="7"/>
  <c r="D6" i="7"/>
  <c r="D5" i="7"/>
  <c r="D4" i="7"/>
  <c r="C7" i="7"/>
  <c r="C6" i="7"/>
  <c r="C5" i="7"/>
  <c r="C4" i="7"/>
  <c r="B7" i="7"/>
  <c r="B6" i="7"/>
  <c r="B5" i="7"/>
  <c r="B4" i="7"/>
  <c r="J4" i="7" l="1"/>
  <c r="H4" i="7"/>
  <c r="G4" i="7"/>
  <c r="C33" i="7"/>
  <c r="C15" i="16" s="1"/>
  <c r="D33" i="7"/>
  <c r="D15" i="16" s="1"/>
  <c r="E33" i="7"/>
  <c r="E15" i="16" s="1"/>
  <c r="B33" i="7"/>
  <c r="B15" i="16" s="1"/>
  <c r="B32" i="7"/>
  <c r="J23" i="7"/>
  <c r="K23" i="7" s="1"/>
  <c r="H23" i="7"/>
  <c r="I23" i="7" s="1"/>
  <c r="B15" i="7"/>
  <c r="B6" i="16" s="1"/>
  <c r="B14" i="7"/>
  <c r="B16" i="7"/>
  <c r="B7" i="16" s="1"/>
  <c r="I4" i="7"/>
  <c r="C15" i="7"/>
  <c r="C6" i="16" s="1"/>
  <c r="C16" i="7"/>
  <c r="C7" i="16" s="1"/>
  <c r="C14" i="7"/>
  <c r="D14" i="7"/>
  <c r="D15" i="7"/>
  <c r="D6" i="16" s="1"/>
  <c r="D16" i="7"/>
  <c r="D7" i="16" s="1"/>
  <c r="E15" i="7"/>
  <c r="E6" i="16" s="1"/>
  <c r="E16" i="7"/>
  <c r="E7" i="16" s="1"/>
  <c r="E14" i="7"/>
  <c r="C34" i="7"/>
  <c r="C16" i="16" s="1"/>
  <c r="C32" i="7"/>
  <c r="D32" i="7"/>
  <c r="D34" i="7"/>
  <c r="D16" i="16" s="1"/>
  <c r="E34" i="7"/>
  <c r="E16" i="16" s="1"/>
  <c r="E32" i="7"/>
  <c r="B34" i="7"/>
  <c r="B16" i="16" s="1"/>
  <c r="G23" i="7"/>
  <c r="B17" i="16" l="1"/>
  <c r="D8" i="16"/>
  <c r="C8" i="16"/>
  <c r="B8" i="16"/>
  <c r="E8" i="16"/>
  <c r="C17" i="16"/>
  <c r="E17" i="16"/>
  <c r="D17" i="16"/>
  <c r="D35" i="7"/>
  <c r="E35" i="7"/>
  <c r="C17" i="7"/>
  <c r="C35" i="7"/>
  <c r="B17" i="7"/>
  <c r="B35" i="7"/>
  <c r="L23" i="7"/>
  <c r="E17" i="7"/>
  <c r="D17" i="7"/>
  <c r="L4" i="7"/>
  <c r="K4" i="7"/>
  <c r="A1" i="3" l="1"/>
  <c r="A1" i="16" l="1"/>
  <c r="A1" i="7"/>
  <c r="A2" i="13" l="1"/>
  <c r="B12" i="7" l="1"/>
  <c r="B30" i="7"/>
  <c r="C12" i="7"/>
  <c r="C30" i="7"/>
  <c r="D12" i="7"/>
  <c r="D30" i="7"/>
  <c r="E12" i="7"/>
  <c r="E30" i="7"/>
  <c r="G16" i="16" l="1"/>
  <c r="G7" i="16"/>
  <c r="G15" i="16"/>
  <c r="G17" i="16" l="1"/>
  <c r="L16" i="16" s="1"/>
  <c r="G6" i="16"/>
  <c r="G8" i="16" s="1"/>
  <c r="L4" i="16" s="1"/>
  <c r="A1" i="6"/>
  <c r="A1" i="5"/>
</calcChain>
</file>

<file path=xl/sharedStrings.xml><?xml version="1.0" encoding="utf-8"?>
<sst xmlns="http://schemas.openxmlformats.org/spreadsheetml/2006/main" count="989" uniqueCount="401">
  <si>
    <t xml:space="preserve"> </t>
  </si>
  <si>
    <t xml:space="preserve">Filling out the Scorecard:  </t>
  </si>
  <si>
    <t>Step 1:</t>
  </si>
  <si>
    <t>Step 2:</t>
  </si>
  <si>
    <t>Who Performed the Assessment?</t>
  </si>
  <si>
    <t>EHR Systems Used:</t>
  </si>
  <si>
    <t xml:space="preserve">     EHR System #1:</t>
  </si>
  <si>
    <t xml:space="preserve">     EHR System #2:</t>
  </si>
  <si>
    <t>Type of Setting or Practice</t>
  </si>
  <si>
    <t>Ambulatory Care: Ambulatory Surgery Center (ASC)</t>
  </si>
  <si>
    <t>Ambulatory Care: Outpateint Rehabilitation</t>
  </si>
  <si>
    <t>Ambulatory Care: Urgent Care</t>
  </si>
  <si>
    <t>Behavioral Health/Psychiatric: Inpatient</t>
  </si>
  <si>
    <t>Behavioral Health/Psychiatric: Outpatient</t>
  </si>
  <si>
    <t>Dialysis Facility</t>
  </si>
  <si>
    <t>Emergency Medical Services/Ambulance</t>
  </si>
  <si>
    <t>Home Health</t>
  </si>
  <si>
    <t>Hospice</t>
  </si>
  <si>
    <t>Hospital/Acute Care Facility</t>
  </si>
  <si>
    <t>Imaging Facility</t>
  </si>
  <si>
    <t>Laboratory</t>
  </si>
  <si>
    <t>Pharmacy</t>
  </si>
  <si>
    <t>Post Acute/Long Term Care Facility: Nursing Home/Skilled Nursing Facility</t>
  </si>
  <si>
    <t>Post Acute/Long Term Care Facility: Long Term Acute Care Hospital</t>
  </si>
  <si>
    <t>Other</t>
  </si>
  <si>
    <t>De Novo</t>
  </si>
  <si>
    <t>Respecified</t>
  </si>
  <si>
    <t>Legacy</t>
  </si>
  <si>
    <t>Trial Use</t>
  </si>
  <si>
    <t>Type of Measure</t>
  </si>
  <si>
    <t>#</t>
  </si>
  <si>
    <t>Data Element</t>
  </si>
  <si>
    <t>Data Element Attributes</t>
  </si>
  <si>
    <t>Value Set</t>
  </si>
  <si>
    <t>DATA AVAILABILITY</t>
  </si>
  <si>
    <t>Current</t>
  </si>
  <si>
    <t>Future</t>
  </si>
  <si>
    <t>Score</t>
  </si>
  <si>
    <t>Additional Characteristics</t>
  </si>
  <si>
    <t>Is the data readily avaiable in a structured format?</t>
  </si>
  <si>
    <t>DATA ACCURACY</t>
  </si>
  <si>
    <t>DATA STANDARDS</t>
  </si>
  <si>
    <t>Are the data elements coded using a national accepted terminology standard?</t>
  </si>
  <si>
    <t>WORKFLOW</t>
  </si>
  <si>
    <t>To what degree is the data element captured during the course of care? How does it impact the typical workflow for that user?</t>
  </si>
  <si>
    <t>Timeline</t>
  </si>
  <si>
    <t>Value Set Name</t>
  </si>
  <si>
    <t>Code System</t>
  </si>
  <si>
    <t>LOINC</t>
  </si>
  <si>
    <t>Code System Version</t>
  </si>
  <si>
    <t>Code</t>
  </si>
  <si>
    <t>Description</t>
  </si>
  <si>
    <t>Explanation</t>
  </si>
  <si>
    <t>USAGE OF VALUE SETS</t>
  </si>
  <si>
    <t>Answer</t>
  </si>
  <si>
    <t>CURRENT VERSION</t>
  </si>
  <si>
    <t>CONTEXT OF USE</t>
  </si>
  <si>
    <t>Yes</t>
  </si>
  <si>
    <t>Is the value set currently published in the Value Set Authority Center (VSAC)?</t>
  </si>
  <si>
    <t>Does the value set use a nationally recognized and current terminology?</t>
  </si>
  <si>
    <t>Does  the value set have a description that explicty describes its use and intention?</t>
  </si>
  <si>
    <t>Tab 1:  Begin Here</t>
  </si>
  <si>
    <t>TIMEFRAME</t>
  </si>
  <si>
    <t>Presently</t>
  </si>
  <si>
    <t>Anticipated in the next 1-2 years</t>
  </si>
  <si>
    <t>More compehrensive description of criteria</t>
  </si>
  <si>
    <t>* Laboratory test results transmitted directly from the laboratory system into the EHR</t>
  </si>
  <si>
    <t>**Self-reporting of a vaccination</t>
  </si>
  <si>
    <t>The information may not be correct***</t>
  </si>
  <si>
    <t>***A check box that indicates medication/reconciliation was performed</t>
  </si>
  <si>
    <t>Is the data element coded using a nationally accepted terminology standard?</t>
  </si>
  <si>
    <t>The data element is coded in a nationally accepted terminology standard</t>
  </si>
  <si>
    <t>The EHR does not support coding to the existing standard</t>
  </si>
  <si>
    <t>****Examples would be lab values, vital signs, referral orders or problem list entry.</t>
  </si>
  <si>
    <t>Is the information contained in the data element correct? Are the data source and  recorder specified?</t>
  </si>
  <si>
    <t>likelihood of being correct**</t>
  </si>
  <si>
    <t>More comprehensive description of criteria</t>
  </si>
  <si>
    <t>consistently coded to standard terminology in the EHR, or the EHR does not easily allow</t>
  </si>
  <si>
    <t>such coding</t>
  </si>
  <si>
    <t>The data element is routinely collected as part of routine care and requires no addiitonal</t>
  </si>
  <si>
    <t xml:space="preserve"> data entry from a clinician or other provider solely for the quality measure and no EHR </t>
  </si>
  <si>
    <t>user interface changes****</t>
  </si>
  <si>
    <t>Data element is not routinely collected as part of routine care and additional time</t>
  </si>
  <si>
    <t>to care</t>
  </si>
  <si>
    <t xml:space="preserve">and effort over and above routine care is required but is perceived to have some benefit </t>
  </si>
  <si>
    <t>element without immediate benefit to care</t>
  </si>
  <si>
    <t>Is the data readily available in a structured format?</t>
  </si>
  <si>
    <t xml:space="preserve"> NQF FEASIBILITY SCORECARD DIRECTIONS</t>
  </si>
  <si>
    <t>Is the information contained in the data element correct? Are the data source and recorder specified?</t>
  </si>
  <si>
    <t>Additional time and effort over and above routine care is required to collect this data</t>
  </si>
  <si>
    <t>Please complete the Feasibility Scorecard Workbook and ensure each data element required for measure calculation is documented within the Scorecard datasheet</t>
  </si>
  <si>
    <r>
      <t xml:space="preserve">Organization:  This worksheet </t>
    </r>
    <r>
      <rPr>
        <sz val="12"/>
        <rFont val="Calibri"/>
        <family val="2"/>
        <scheme val="minor"/>
      </rPr>
      <t>is organized</t>
    </r>
    <r>
      <rPr>
        <sz val="12"/>
        <color rgb="FFFF0000"/>
        <rFont val="Calibri"/>
        <family val="2"/>
        <scheme val="minor"/>
      </rPr>
      <t xml:space="preserve"> </t>
    </r>
    <r>
      <rPr>
        <sz val="12"/>
        <rFont val="Calibri"/>
        <family val="2"/>
        <scheme val="minor"/>
      </rPr>
      <t>in</t>
    </r>
    <r>
      <rPr>
        <sz val="12"/>
        <color theme="1"/>
        <rFont val="Calibri"/>
        <family val="2"/>
        <scheme val="minor"/>
      </rPr>
      <t xml:space="preserve"> the following manner:</t>
    </r>
  </si>
  <si>
    <r>
      <t>The information is from the most authoritative</t>
    </r>
    <r>
      <rPr>
        <sz val="12"/>
        <color rgb="FFFF0000"/>
        <rFont val="Calibri"/>
        <family val="2"/>
        <scheme val="minor"/>
      </rPr>
      <t xml:space="preserve"> </t>
    </r>
    <r>
      <rPr>
        <sz val="12"/>
        <color theme="1"/>
        <rFont val="Calibri"/>
        <family val="2"/>
        <scheme val="minor"/>
      </rPr>
      <t>source and/or is likely to be correct</t>
    </r>
    <r>
      <rPr>
        <sz val="12"/>
        <color theme="1"/>
        <rFont val="Calibri"/>
        <family val="2"/>
      </rPr>
      <t>*</t>
    </r>
  </si>
  <si>
    <t xml:space="preserve">The information may not be from the most authoritative source and/or has a moderate </t>
  </si>
  <si>
    <t>CURRENT</t>
  </si>
  <si>
    <t>CURRENT - SUMMARY</t>
  </si>
  <si>
    <t>Data element</t>
  </si>
  <si>
    <t>Average across data elements and across domains</t>
  </si>
  <si>
    <t>Total # of scoring cells across data elements and across domains</t>
  </si>
  <si>
    <t>Max Score</t>
  </si>
  <si>
    <t>Total # of scoring cells across data elements and across domains that are feasible</t>
  </si>
  <si>
    <t>Total score</t>
  </si>
  <si>
    <t xml:space="preserve">On a scale of 0% to 100%, how feasible is the measure currently? 
</t>
  </si>
  <si>
    <t>SUMMARY CURRENT</t>
  </si>
  <si>
    <t>Data availability</t>
  </si>
  <si>
    <t>Data accuracy</t>
  </si>
  <si>
    <t>Data standards</t>
  </si>
  <si>
    <t>Workflow</t>
  </si>
  <si>
    <t>Average within Domain</t>
  </si>
  <si>
    <t>Data Elements Scoring Three with Domain</t>
  </si>
  <si>
    <t>Total data elements</t>
  </si>
  <si>
    <t>Percent of data elements currently feasible within domain</t>
  </si>
  <si>
    <t>FUTURE</t>
  </si>
  <si>
    <t>FUTURE- SUMMARY</t>
  </si>
  <si>
    <t>This tab pulls in results from Tab 3 and provides different ways to interpret the data.</t>
  </si>
  <si>
    <t>SUMMARY SCORECARD - ALL SITES</t>
  </si>
  <si>
    <t>Number of sites:</t>
  </si>
  <si>
    <t>Total data elements:</t>
  </si>
  <si>
    <t>DOMAIN</t>
  </si>
  <si>
    <t>Average score across sites 
(1 to 3 scale)</t>
  </si>
  <si>
    <t>Number of sites feasible (score of '3')</t>
  </si>
  <si>
    <t>% of sites feasible (score of '3')</t>
  </si>
  <si>
    <t>Number of sites  feasible (score of '3')</t>
  </si>
  <si>
    <t xml:space="preserve">On a scale of 0% to 100%, how feasible is the measure currently across sites? 
</t>
  </si>
  <si>
    <t>Data Elements Scoring Three with Domain across Sites</t>
  </si>
  <si>
    <t>Total data elements across Sites</t>
  </si>
  <si>
    <t>Percent of data elements currently feasible within domain across sites</t>
  </si>
  <si>
    <t>SUMMARY - FUTURE ACROSS SITES</t>
  </si>
  <si>
    <t>Total data elements across sites</t>
  </si>
  <si>
    <t>SUMMARY CURRENT ACROSS SITES</t>
  </si>
  <si>
    <t>Ambulatory Care: Clinician Office/Clinic</t>
  </si>
  <si>
    <t>LIST ALL DATA ELEMENTS</t>
  </si>
  <si>
    <t>Note: These will populate subsequent spreadsheets.</t>
  </si>
  <si>
    <t>Data element exists in a structured format in the EHRs that were tested</t>
  </si>
  <si>
    <t>Data element is not available in a structured format within the EHRs tested for this measure</t>
  </si>
  <si>
    <t>SUMMARY FUTURE</t>
  </si>
  <si>
    <t xml:space="preserve">Laboratory test, Performed: blood glucose </t>
  </si>
  <si>
    <t>Collected for a patient encounter during the measurement period</t>
  </si>
  <si>
    <t>Recorded using LOINC.</t>
  </si>
  <si>
    <t>OID</t>
  </si>
  <si>
    <t xml:space="preserve">Glucose Lab Test LOINC Value Set (2.16.840.1.113762.1.4.1045.134)
</t>
  </si>
  <si>
    <t>Glucose Lab Test</t>
  </si>
  <si>
    <t>2.61</t>
  </si>
  <si>
    <t>1557-8</t>
  </si>
  <si>
    <t>1558-6</t>
  </si>
  <si>
    <t>2339-0</t>
  </si>
  <si>
    <t>2345-7</t>
  </si>
  <si>
    <t>41651-1</t>
  </si>
  <si>
    <t>41652-9</t>
  </si>
  <si>
    <t>Fasting glucose [Mass/volume] in Venous blood</t>
  </si>
  <si>
    <t>Fasting glucose [Mass/volume] in Serum or Plasma</t>
  </si>
  <si>
    <t>Glucose [Mass/volume] in Blood</t>
  </si>
  <si>
    <t>Glucose [Mass/volume] in Serum or Plasma</t>
  </si>
  <si>
    <t>Glucose [Mass/volume] in Arterial blood</t>
  </si>
  <si>
    <t>Glucose [Mass/volume] in Venous blood</t>
  </si>
  <si>
    <t>2.16.840.1.113762.1.4.1045.134</t>
  </si>
  <si>
    <t>Medication, Administered: Antihyperglycemic medication administration date and time</t>
  </si>
  <si>
    <t>Laboratory test, Performed: blood glucose date and time</t>
  </si>
  <si>
    <t xml:space="preserve">Hospital Harm-Hypoglycemia in Hospitalized Patients </t>
  </si>
  <si>
    <t>MM-DD-YYYY, HH:MM (00:00-23:59); Collected for a patient encounter during the measurement period</t>
  </si>
  <si>
    <t>Encounter, performed: hospital inpatient at admission</t>
  </si>
  <si>
    <t>Encounter characteristic: admission date and time</t>
  </si>
  <si>
    <t>Laboratory test, Performed: blood glucose test results</t>
  </si>
  <si>
    <t>Medication, Administered: antihyperglycemic medication order ID</t>
  </si>
  <si>
    <t>Hospital-specific order ID for antihyperglycemic medication administered</t>
  </si>
  <si>
    <t>Identifies date and time that the antihyperglycemic medication was administered</t>
  </si>
  <si>
    <t>Identifies that a laboratory test for glucose was performed during the inpatient stay</t>
  </si>
  <si>
    <t>Identifies date and time that the glucose test was performed</t>
  </si>
  <si>
    <t>Identifies the results of the glucose lab test</t>
  </si>
  <si>
    <t>Cerner</t>
  </si>
  <si>
    <t>Acute care hospital inpatient encounter value set (2.16.840.1.113883.3.666.5.2289)</t>
  </si>
  <si>
    <t>Acute care hospital inpatient encounter</t>
  </si>
  <si>
    <t xml:space="preserve">Acute care hospital inpatient encounter </t>
  </si>
  <si>
    <t>SNOMEDCT</t>
  </si>
  <si>
    <t>2017-03</t>
  </si>
  <si>
    <t>Hospital admission, elective, with complete pre-admission work-up (procedure)</t>
  </si>
  <si>
    <t>Hospital admission for isolation (procedure)</t>
  </si>
  <si>
    <t>Hospital admission, elective, with partial pre-admission work-up (procedure)</t>
  </si>
  <si>
    <t>Non-urgent hospital admission (procedure)</t>
  </si>
  <si>
    <t>Hospital admission, urgent, 48 hours (procedure)</t>
  </si>
  <si>
    <t>Hospital admission, under police custody (procedure)</t>
  </si>
  <si>
    <t>Hospital admission, type unclassified, explain by report (procedure)</t>
  </si>
  <si>
    <t>Admission to community hospital (procedure)</t>
  </si>
  <si>
    <t>Admission to general practice hospital (procedure)</t>
  </si>
  <si>
    <t>Admission to private hospital (procedure)</t>
  </si>
  <si>
    <t>Admission to tertiary referral hospital (procedure)</t>
  </si>
  <si>
    <t>Hospital admission, pre-nursing home placement (procedure)</t>
  </si>
  <si>
    <t>Unexpected hospital admission (procedure)</t>
  </si>
  <si>
    <t>Hospital re-admission (procedure)</t>
  </si>
  <si>
    <t>Hospital admission, precertified by medical audit action (procedure)</t>
  </si>
  <si>
    <t>Hospital admission, involuntary (procedure)</t>
  </si>
  <si>
    <t>Hospital admission, elective, without pre-admission work-up (procedure)</t>
  </si>
  <si>
    <t>112689000</t>
  </si>
  <si>
    <t>1505002</t>
  </si>
  <si>
    <t>15584006</t>
  </si>
  <si>
    <t>183481006</t>
  </si>
  <si>
    <t>2252009</t>
  </si>
  <si>
    <t>25986004</t>
  </si>
  <si>
    <t>2876009</t>
  </si>
  <si>
    <t>305337004</t>
  </si>
  <si>
    <t>305338009</t>
  </si>
  <si>
    <t>305339001</t>
  </si>
  <si>
    <t>305341000</t>
  </si>
  <si>
    <t>36723004</t>
  </si>
  <si>
    <t>405614004</t>
  </si>
  <si>
    <t>417005</t>
  </si>
  <si>
    <t>45702004</t>
  </si>
  <si>
    <t>52748007</t>
  </si>
  <si>
    <t>81672003</t>
  </si>
  <si>
    <t>3 ML Insulin Lispro 100 UNT/ML Pen Injector</t>
  </si>
  <si>
    <t>3 ML Insulin, Aspart, Human 100 UNT/ML Pen Injector</t>
  </si>
  <si>
    <t>3 ML insulin human, isophane 100 UNT/ML Pen Injector</t>
  </si>
  <si>
    <t>3 ML insulin degludec 100 UNT/ML Pen Injector</t>
  </si>
  <si>
    <t>Insulin Lispro 100 UNT/ML Injectable Solution</t>
  </si>
  <si>
    <t>Regular Insulin, Human 500 UNT/ML Injectable Solution</t>
  </si>
  <si>
    <t>Insulin Lispro 25 UNT/ML / Insulin, Protamine Lispro, Human 75 UNT/ML Injectable Suspension</t>
  </si>
  <si>
    <t>insulin human, isophane 100 UNT/ML Injectable Suspension</t>
  </si>
  <si>
    <t>Regular Insulin, Human 100 UNT/ML Injectable Solution</t>
  </si>
  <si>
    <t>Insulin, Aspart, Human 100 UNT/ML Injectable Solution</t>
  </si>
  <si>
    <t>Insulin Glargine 100 UNT/ML Injectable Solution</t>
  </si>
  <si>
    <t>insulin human, isophane 70 UNT/ML / Regular Insulin, Human 30 UNT/ML Injectable Suspension</t>
  </si>
  <si>
    <t>Insulin, Aspart Protamine, Human 70 UNT/ML / Insulin, Aspart, Human 30 UNT/ML Injectable Suspension</t>
  </si>
  <si>
    <t>insulin detemir 100 UNT/ML Injectable Solution</t>
  </si>
  <si>
    <t>Insulin, Glulisine, Human 100 UNT/ML Injectable Solution</t>
  </si>
  <si>
    <t>3 ML Insulin, Aspart Protamine, Human 70 UNT/ML / Insulin, Aspart, Human 30 UNT/ML Pen Injector</t>
  </si>
  <si>
    <t>3 ML Insulin Lispro 50 UNT/ML / Insulin, Protamine Lispro, Human 50 UNT/ML Pen Injector</t>
  </si>
  <si>
    <t>3 ML Insulin Glargine 100 UNT/ML Pen Injector</t>
  </si>
  <si>
    <t>3 ML insulin detemir 100 UNT/ML Pen Injector</t>
  </si>
  <si>
    <t>3 ML Insulin Lispro 25 UNT/ML / Insulin, Protamine Lispro, Human 75 UNT/ML Pen Injector</t>
  </si>
  <si>
    <t>3 ML Insulin, Glulisine, Human 100 UNT/ML Pen Injector</t>
  </si>
  <si>
    <t>Antihyperglycemics</t>
  </si>
  <si>
    <t>2.16.840.1.113762.1.4.1179.3</t>
  </si>
  <si>
    <t>2018-01</t>
  </si>
  <si>
    <t>1652639</t>
  </si>
  <si>
    <t>1653202</t>
  </si>
  <si>
    <t>1654862</t>
  </si>
  <si>
    <t>1670011</t>
  </si>
  <si>
    <t>242120</t>
  </si>
  <si>
    <t>249220</t>
  </si>
  <si>
    <t>259111</t>
  </si>
  <si>
    <t>311028</t>
  </si>
  <si>
    <t>311034</t>
  </si>
  <si>
    <t>311040</t>
  </si>
  <si>
    <t>311041</t>
  </si>
  <si>
    <t>311048</t>
  </si>
  <si>
    <t>351297</t>
  </si>
  <si>
    <t>484322</t>
  </si>
  <si>
    <t>485210</t>
  </si>
  <si>
    <t>847191</t>
  </si>
  <si>
    <t>847211</t>
  </si>
  <si>
    <t>847230</t>
  </si>
  <si>
    <t>847239</t>
  </si>
  <si>
    <t>847252</t>
  </si>
  <si>
    <t>847259</t>
  </si>
  <si>
    <t>RxNorm</t>
  </si>
  <si>
    <t>Chlorpropamide 100 MG Oral Tablet</t>
  </si>
  <si>
    <t>Chlorpropamide 250 MG Oral Tablet</t>
  </si>
  <si>
    <t>Glyburide 1.25 MG Oral Tablet</t>
  </si>
  <si>
    <t>Tolazamide 100 MG Oral Tablet</t>
  </si>
  <si>
    <t>Tolazamide 250 MG Oral Tablet</t>
  </si>
  <si>
    <t>Tolazamide 500 MG Oral Tablet</t>
  </si>
  <si>
    <t>Tolbutamide 500 MG Oral Tablet</t>
  </si>
  <si>
    <t>glimepiride 1 MG Oral Tablet</t>
  </si>
  <si>
    <t>glimepiride 2 MG Oral Tablet</t>
  </si>
  <si>
    <t>glimepiride 4 MG Oral Tablet</t>
  </si>
  <si>
    <t>repaglinide 1 MG Oral Tablet</t>
  </si>
  <si>
    <t>repaglinide 0.5 MG Oral Tablet</t>
  </si>
  <si>
    <t>repaglinide 2 MG Oral Tablet</t>
  </si>
  <si>
    <t>Glipizide 10 MG Oral Tablet</t>
  </si>
  <si>
    <t>24 HR Glipizide 2.5 MG Extended Release Oral Tablet</t>
  </si>
  <si>
    <t>Glipizide 5 MG Oral Tablet</t>
  </si>
  <si>
    <t>Glyburide 2.5 MG Oral Tablet</t>
  </si>
  <si>
    <t>Glyburide 3 MG Oral Tablet</t>
  </si>
  <si>
    <t>Glyburide 5 MG Oral Tablet</t>
  </si>
  <si>
    <t>Glyburide 6 MG Oral Tablet</t>
  </si>
  <si>
    <t>nateglinide 120 MG Oral Tablet</t>
  </si>
  <si>
    <t>Glyburide 1.5 MG Oral Tablet</t>
  </si>
  <si>
    <t>24 HR Glipizide 5 MG Extended Release Oral Tablet</t>
  </si>
  <si>
    <t>nateglinide 60 MG Oral Tablet</t>
  </si>
  <si>
    <t>24 HR Glipizide 10 MG Extended Release Oral Tablet</t>
  </si>
  <si>
    <t>glimepiride 1 MG / rosiglitazone 4 MG Oral Tablet</t>
  </si>
  <si>
    <t>glimepiride 2 MG / rosiglitazone 4 MG Oral Tablet</t>
  </si>
  <si>
    <t>glimepiride 4 MG / rosiglitazone 4 MG Oral Tablet</t>
  </si>
  <si>
    <t>glimepiride 2 MG / pioglitazone 30 MG Oral Tablet</t>
  </si>
  <si>
    <t>glimepiride 4 MG / pioglitazone 30 MG Oral Tablet</t>
  </si>
  <si>
    <t>glimepiride 2 MG / rosiglitazone 8 MG Oral Tablet</t>
  </si>
  <si>
    <t>glimepiride 4 MG / rosiglitazone 8 MG Oral Tablet</t>
  </si>
  <si>
    <t>Glipizide 2.5 MG / Metformin hydrochloride 250 MG Oral Tablet</t>
  </si>
  <si>
    <t>Glipizide 2.5 MG / Metformin hydrochloride 500 MG Oral Tablet</t>
  </si>
  <si>
    <t>Glipizide 5 MG / Metformin hydrochloride 500 MG Oral Tablet</t>
  </si>
  <si>
    <t>Glyburide 1.25 MG / Metformin hydrochloride 250 MG Oral Tablet</t>
  </si>
  <si>
    <t>Glyburide 2.5 MG / Metformin hydrochloride 500 MG Oral Tablet</t>
  </si>
  <si>
    <t>Glyburide 5 MG / Metformin hydrochloride 500 MG Oral Tablet</t>
  </si>
  <si>
    <t>Metformin hydrochloride 500 MG / repaglinide 1 MG Oral Tablet</t>
  </si>
  <si>
    <t>Metformin hydrochloride 500 MG / repaglinide 2 MG Oral Tablet</t>
  </si>
  <si>
    <t>197495</t>
  </si>
  <si>
    <t>197496</t>
  </si>
  <si>
    <t>197737</t>
  </si>
  <si>
    <t>198291</t>
  </si>
  <si>
    <t>198292</t>
  </si>
  <si>
    <t>198293</t>
  </si>
  <si>
    <t>198294</t>
  </si>
  <si>
    <t>199245</t>
  </si>
  <si>
    <t>199246</t>
  </si>
  <si>
    <t>199247</t>
  </si>
  <si>
    <t>200256</t>
  </si>
  <si>
    <t>200257</t>
  </si>
  <si>
    <t>200258</t>
  </si>
  <si>
    <t>310488</t>
  </si>
  <si>
    <t>310489</t>
  </si>
  <si>
    <t>310490</t>
  </si>
  <si>
    <t>310534</t>
  </si>
  <si>
    <t>310536</t>
  </si>
  <si>
    <t>310537</t>
  </si>
  <si>
    <t>310539</t>
  </si>
  <si>
    <t>311919</t>
  </si>
  <si>
    <t>314000</t>
  </si>
  <si>
    <t>314006</t>
  </si>
  <si>
    <t>314142</t>
  </si>
  <si>
    <t>315107</t>
  </si>
  <si>
    <t>602544</t>
  </si>
  <si>
    <t>602549</t>
  </si>
  <si>
    <t>602550</t>
  </si>
  <si>
    <t>647237</t>
  </si>
  <si>
    <t>647239</t>
  </si>
  <si>
    <t>706895</t>
  </si>
  <si>
    <t>706896</t>
  </si>
  <si>
    <t>861731</t>
  </si>
  <si>
    <t>861736</t>
  </si>
  <si>
    <t>861740</t>
  </si>
  <si>
    <t>861743</t>
  </si>
  <si>
    <t>861748</t>
  </si>
  <si>
    <t>861753</t>
  </si>
  <si>
    <t>861787</t>
  </si>
  <si>
    <t>861790</t>
  </si>
  <si>
    <t>2.16.840.1.113883.3.666.5.2289</t>
  </si>
  <si>
    <t>Encounter characteristic: birth date</t>
  </si>
  <si>
    <t xml:space="preserve">Encounter ED and Observation Stay </t>
  </si>
  <si>
    <t>2.16.840.1.113883.3.3157.1002.81</t>
  </si>
  <si>
    <t>2017-09</t>
  </si>
  <si>
    <t>4525004</t>
  </si>
  <si>
    <t>Emergency department patient visit (procedure)</t>
  </si>
  <si>
    <t>CPT</t>
  </si>
  <si>
    <t>99218</t>
  </si>
  <si>
    <t>Initial observation care, per day, for the evaluation and management of a patient which requires these 3 key components: A detailed or comprehensive history; A detailed or comprehensive examination; and Medical decision making that is straightforward or of low complexity. Counseling and/or coordination of care with other physicians, other qualified health care professionals, or agencies are provided consistent with the nature of the problem(s) and the patient's and/or family's needs. Usually, the problem(s) requiring admission to outpatient hospital "observation status" are of low severity. Typically, 30 minutes are spent at the bedside and on the patient's hospital floor or unit.</t>
  </si>
  <si>
    <t>99219</t>
  </si>
  <si>
    <t>Initial observation care, per day, for the evaluation and management of a patient, which requires these 3 key components: A comprehensive history; A comprehensive examination; and Medical decision making of moderate complexity. Counseling and/or coordination of care with other physicians, other qualified health care professionals, or agencies are provided consistent with the nature of the problem(s) and the patient's and/or family's needs. Usually, the problem(s) requiring admission to outpatient hospital "observation status" are of moderate severity. Typically, 50 minutes are spent at the bedside and on the patient's hospital floor or unit.</t>
  </si>
  <si>
    <t>99220</t>
  </si>
  <si>
    <t>Initial observation care, per day, for the evaluation and management of a patient, which requires these 3 key components: A comprehensive history; A comprehensive examination; and Medical decision making of high complexity. Counseling and/or coordination of care with other physicians, other qualified health care professionals, or agencies are provided consistent with the nature of the problem(s) and the patient's and/or family's needs. Usually, the problem(s) requiring admission to outpatient hospital "observation status" are of high severity. Typically, 70 minutes are spent at the bedside and on the patient's hospital floor or unit.</t>
  </si>
  <si>
    <t>99281</t>
  </si>
  <si>
    <t>Emergency department visit for the evaluation and management of a patient, which requires these 3 key components: A problem focused history; A problem focused examination; and Straightforward medical decision making. Counseling and/or coordination of care with other physicians, other qualified health care professionals, or agencies are provided consistent with the nature of the problem(s) and the patient's and/or family's needs. Usually, the presenting problem(s) are self limited or minor.</t>
  </si>
  <si>
    <t>99282</t>
  </si>
  <si>
    <t>Emergency department visit for the evaluation and management of a patient, which requires these 3 key components: An expanded problem focused history; An expanded problem focused examination; and Medical decision making of low complexity. Counseling and/or coordination of care with other physicians, other qualified health care professionals, or agencies are provided consistent with the nature of the problem(s) and the patient's and/or family's needs. Usually, the presenting problem(s) are of low to moderate severity.</t>
  </si>
  <si>
    <t>99283</t>
  </si>
  <si>
    <t>Emergency department visit for the evaluation and management of a patient, which requires these 3 key components: An expanded problem focused history; An expanded problem focused examination; and Medical decision making of moderate complexity. Counseling and/or coordination of care with other physicians, other qualified health care professionals, or agencies are provided consistent with the nature of the problem(s) and the patient's and/or family's needs. Usually, the presenting problem(s) are of moderate severity.</t>
  </si>
  <si>
    <t>99284</t>
  </si>
  <si>
    <t>Emergency department visit for the evaluation and management of a patient, which requires these 3 key components: A detailed history; A detailed examination; and Medical decision making of moderate complexity. Counseling and/or coordination of care with other physicians, other qualified health care professionals, or agencies are provided consistent with the nature of the problem(s) and the patient's and/or family's needs. Usually, the presenting problem(s) are of high severity, and require urgent evaluation by the physician, or other qualified health care professionals but do not pose an immediate significant threat to life or physiologic function.</t>
  </si>
  <si>
    <t>99285</t>
  </si>
  <si>
    <t>Emergency department visit for the evaluation and management of a patient, which requires these 3 key components within the constraints imposed by the urgency of the patient's clinical condition and/or mental status: A comprehensive history; A comprehensive examination; and Medical decision making of high complexity. Counseling and/or coordination of care with other physicians, other qualified health care professionals, or agencies are provided consistent with the nature of the problem(s) and the patient's and/or family's needs. Usually, the presenting problem(s) are of high severity and pose an immediate significant threat to life or physiologic function.</t>
  </si>
  <si>
    <t xml:space="preserve">Terminology standards for this data element are currently available, but it is not </t>
  </si>
  <si>
    <t>Epic</t>
  </si>
  <si>
    <r>
      <t xml:space="preserve">NQF FEASIBILITY </t>
    </r>
    <r>
      <rPr>
        <b/>
        <sz val="16"/>
        <rFont val="Calibri"/>
        <family val="2"/>
        <scheme val="minor"/>
      </rPr>
      <t>SCORE</t>
    </r>
    <r>
      <rPr>
        <b/>
        <sz val="16"/>
        <color theme="1"/>
        <rFont val="Calibri"/>
        <family val="2"/>
        <scheme val="minor"/>
      </rPr>
      <t>CARD FOR ELECTRONIC CLINICAL QUALITY MEASURES</t>
    </r>
  </si>
  <si>
    <t>Refer to this tab for quick review on how to fill out this scorecard.</t>
  </si>
  <si>
    <t>Tab 2:  Overview of Measure</t>
  </si>
  <si>
    <t>This tab covers the individual/organization responsible for the feasibility assessment; the EHR systems used; and the type of setting or practice.</t>
  </si>
  <si>
    <t>Tab 3:  Data Elements</t>
  </si>
  <si>
    <t>This tab lists all data elements and populated subsequent spreadsheets.</t>
  </si>
  <si>
    <t>This tab is completed by the measure developers. Refer to "Scorecard Definitions" tab for definitions.</t>
  </si>
  <si>
    <t>Refer to this tab for an explanation of each of the categories in the scorecard and how to score each of the categories.</t>
  </si>
  <si>
    <t>Refer to this tab to list value sets, codes, and criteria for high-quality value sets.</t>
  </si>
  <si>
    <t>Developers complete this tab to document your evaluation of the value set included in this measure.</t>
  </si>
  <si>
    <t xml:space="preserve">Completing the feasibility assessment for an electronic quality measure requires completion of this workbook.  </t>
  </si>
  <si>
    <t>This activity will require input from individuals on your staff who are familiar with querying information from an electronic health record (EHR)</t>
  </si>
  <si>
    <t>Developers input all data elements, attributes, and value sets into the 'Data Elements' tab of this workbook and enter the information.</t>
  </si>
  <si>
    <t>Developer or organization completing feasibility assessment completes the Overview tab, including Row 1 (Measure Name) and Rows 3-16.</t>
  </si>
  <si>
    <t>Step 3:</t>
  </si>
  <si>
    <t>Navigate to the 'Scorecard' tabs of this workbook.</t>
  </si>
  <si>
    <t>Step 3a:</t>
  </si>
  <si>
    <t>Begin with the first data element of the measure.</t>
  </si>
  <si>
    <t>Step 3b:</t>
  </si>
  <si>
    <r>
      <t xml:space="preserve">Assign a score (1 or 3) to the </t>
    </r>
    <r>
      <rPr>
        <i/>
        <sz val="12"/>
        <color theme="1"/>
        <rFont val="Calibri"/>
        <family val="2"/>
        <scheme val="minor"/>
      </rPr>
      <t xml:space="preserve">current state </t>
    </r>
    <r>
      <rPr>
        <sz val="12"/>
        <color theme="1"/>
        <rFont val="Calibri"/>
        <family val="2"/>
        <scheme val="minor"/>
      </rPr>
      <t xml:space="preserve">of the first category </t>
    </r>
    <r>
      <rPr>
        <b/>
        <sz val="12"/>
        <color theme="1"/>
        <rFont val="Calibri"/>
        <family val="2"/>
        <scheme val="minor"/>
      </rPr>
      <t xml:space="preserve">Data Availability </t>
    </r>
    <r>
      <rPr>
        <sz val="12"/>
        <color theme="1"/>
        <rFont val="Calibri"/>
        <family val="2"/>
        <scheme val="minor"/>
      </rPr>
      <t>using the definitions provided in Scorecard tabs of this workbook and provide any additional information</t>
    </r>
  </si>
  <si>
    <t>in the Comments Section.</t>
  </si>
  <si>
    <t>Step 3c:</t>
  </si>
  <si>
    <r>
      <t xml:space="preserve">Assign a score (1 or 3) to the </t>
    </r>
    <r>
      <rPr>
        <i/>
        <sz val="12"/>
        <color theme="1"/>
        <rFont val="Calibri"/>
        <family val="2"/>
        <scheme val="minor"/>
      </rPr>
      <t xml:space="preserve">future state </t>
    </r>
    <r>
      <rPr>
        <sz val="12"/>
        <color theme="1"/>
        <rFont val="Calibri"/>
        <family val="2"/>
        <scheme val="minor"/>
      </rPr>
      <t xml:space="preserve">of the first category </t>
    </r>
    <r>
      <rPr>
        <b/>
        <sz val="12"/>
        <color theme="1"/>
        <rFont val="Calibri"/>
        <family val="2"/>
        <scheme val="minor"/>
      </rPr>
      <t xml:space="preserve">Data Availability </t>
    </r>
    <r>
      <rPr>
        <sz val="12"/>
        <color theme="1"/>
        <rFont val="Calibri"/>
        <family val="2"/>
        <scheme val="minor"/>
      </rPr>
      <t>using the definitions provided in Scorecard tabs of this workbook and provide any additional information</t>
    </r>
  </si>
  <si>
    <t>Step 3d:</t>
  </si>
  <si>
    <r>
      <t>Continue to assign score and provide comments for future and current states for the remaining categories (</t>
    </r>
    <r>
      <rPr>
        <b/>
        <sz val="12"/>
        <color theme="1"/>
        <rFont val="Calibri"/>
        <family val="2"/>
        <scheme val="minor"/>
      </rPr>
      <t xml:space="preserve">Data Accuracy, Data Standards, </t>
    </r>
    <r>
      <rPr>
        <sz val="12"/>
        <color theme="1"/>
        <rFont val="Calibri"/>
        <family val="2"/>
        <scheme val="minor"/>
      </rPr>
      <t>and</t>
    </r>
    <r>
      <rPr>
        <b/>
        <sz val="12"/>
        <color theme="1"/>
        <rFont val="Calibri"/>
        <family val="2"/>
        <scheme val="minor"/>
      </rPr>
      <t xml:space="preserve"> Workflow</t>
    </r>
    <r>
      <rPr>
        <sz val="12"/>
        <color theme="1"/>
        <rFont val="Calibri"/>
        <family val="2"/>
        <scheme val="minor"/>
      </rPr>
      <t>).</t>
    </r>
  </si>
  <si>
    <r>
      <t xml:space="preserve">Use the definitions provided in Scorecard Definitions tab of this workbook. Note that </t>
    </r>
    <r>
      <rPr>
        <b/>
        <sz val="12"/>
        <color theme="1"/>
        <rFont val="Calibri"/>
        <family val="2"/>
        <scheme val="minor"/>
      </rPr>
      <t xml:space="preserve">Data Accuracy, Data Standards, </t>
    </r>
    <r>
      <rPr>
        <sz val="12"/>
        <color theme="1"/>
        <rFont val="Calibri"/>
        <family val="2"/>
        <scheme val="minor"/>
      </rPr>
      <t>and</t>
    </r>
    <r>
      <rPr>
        <b/>
        <sz val="12"/>
        <color theme="1"/>
        <rFont val="Calibri"/>
        <family val="2"/>
        <scheme val="minor"/>
      </rPr>
      <t xml:space="preserve"> Workflow</t>
    </r>
    <r>
      <rPr>
        <sz val="12"/>
        <color theme="1"/>
        <rFont val="Calibri"/>
        <family val="2"/>
        <scheme val="minor"/>
      </rPr>
      <t xml:space="preserve"> domains can be scored 1, 2, or 3.</t>
    </r>
  </si>
  <si>
    <t>Step 4:</t>
  </si>
  <si>
    <t>In Scorecard_ALL tab, make sure Number of Sites is correct in Cell C3.</t>
  </si>
  <si>
    <t>Step 5:</t>
  </si>
  <si>
    <t>List the value set name, code system, code version, code, and descriptor in the Value Sets tab of this workbook.</t>
  </si>
  <si>
    <t>Step 6:</t>
  </si>
  <si>
    <t>Address each question on the Value Set Evaluation tab of this workbook for each value set to determine if it meets the acceptability and high-quality standard from NQF.</t>
  </si>
  <si>
    <t>Tabs 4-5:  Scorecards</t>
  </si>
  <si>
    <t>Tabs 6-7:  Analysis</t>
  </si>
  <si>
    <t>Tab 8:  Scorecard Definitions</t>
  </si>
  <si>
    <t xml:space="preserve">Tab 9:  Value Sets </t>
  </si>
  <si>
    <t>Tab 10:  Value Set Evaluation</t>
  </si>
  <si>
    <t>On a scale of 0% to 100%, how feasible is the measure in 1 to 2 years?</t>
  </si>
  <si>
    <t>Cerner NOTE: RxNorm (4) required medication elements to qualify:
o Drug form details
o Drug strength dose
o Drug strength dose unit
o Drug route</t>
  </si>
  <si>
    <t>Site 1: Data Manager in Patient Quality and Outcomes; 
Site 2: Sr. Clinical Quality Informatics Specialist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</si>
</sst>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7" x14ac:knownFonts="1">
    <font>
      <sz val="12"/>
      <color theme="1"/>
      <name val="Calibri"/>
      <family val="2"/>
      <scheme val="minor"/>
    </font>
    <font>
      <b/>
      <sz val="12"/>
      <color theme="1"/>
      <name val="Calibri"/>
      <family val="2"/>
      <scheme val="minor"/>
    </font>
    <font>
      <sz val="9"/>
      <color theme="1"/>
      <name val="Calibri"/>
      <family val="2"/>
      <scheme val="minor"/>
    </font>
    <font>
      <sz val="14"/>
      <color theme="1"/>
      <name val="Calibri"/>
      <family val="2"/>
      <scheme val="minor"/>
    </font>
    <font>
      <sz val="12"/>
      <color theme="1"/>
      <name val="Calibri"/>
      <family val="2"/>
    </font>
    <font>
      <b/>
      <sz val="16"/>
      <color theme="1"/>
      <name val="Calibri"/>
      <family val="2"/>
      <scheme val="minor"/>
    </font>
    <font>
      <sz val="12"/>
      <color rgb="FFFF0000"/>
      <name val="Calibri"/>
      <family val="2"/>
      <scheme val="minor"/>
    </font>
    <font>
      <sz val="12"/>
      <name val="Calibri"/>
      <family val="2"/>
      <scheme val="minor"/>
    </font>
    <font>
      <b/>
      <sz val="16"/>
      <name val="Calibri"/>
      <family val="2"/>
      <scheme val="minor"/>
    </font>
    <font>
      <sz val="10"/>
      <name val="Arial"/>
      <family val="2"/>
    </font>
    <font>
      <b/>
      <sz val="20"/>
      <color theme="1"/>
      <name val="Calibri"/>
      <family val="2"/>
      <scheme val="minor"/>
    </font>
    <font>
      <b/>
      <sz val="9"/>
      <color theme="1"/>
      <name val="Calibri"/>
      <family val="2"/>
      <scheme val="minor"/>
    </font>
    <font>
      <i/>
      <sz val="12"/>
      <color theme="1"/>
      <name val="Calibri"/>
      <family val="2"/>
      <scheme val="minor"/>
    </font>
    <font>
      <b/>
      <sz val="14"/>
      <color theme="1"/>
      <name val="Calibri"/>
      <family val="2"/>
      <scheme val="minor"/>
    </font>
    <font>
      <b/>
      <sz val="11"/>
      <color rgb="FF0A0101"/>
      <name val="Arial"/>
      <family val="2"/>
    </font>
    <font>
      <sz val="11"/>
      <color rgb="FF0A0101"/>
      <name val="Arial"/>
      <family val="2"/>
    </font>
    <font>
      <sz val="9"/>
      <name val="Calibri"/>
      <family val="2"/>
      <scheme val="minor"/>
    </font>
  </fonts>
  <fills count="17">
    <fill>
      <patternFill patternType="none"/>
    </fill>
    <fill>
      <patternFill patternType="gray125"/>
    </fill>
    <fill>
      <patternFill patternType="solid">
        <fgColor theme="6" tint="0.39994506668294322"/>
        <bgColor indexed="64"/>
      </patternFill>
    </fill>
    <fill>
      <patternFill patternType="solid">
        <fgColor theme="4" tint="0.39994506668294322"/>
        <bgColor indexed="64"/>
      </patternFill>
    </fill>
    <fill>
      <patternFill patternType="solid">
        <fgColor theme="7" tint="0.59996337778862885"/>
        <bgColor indexed="64"/>
      </patternFill>
    </fill>
    <fill>
      <patternFill patternType="solid">
        <fgColor theme="7" tint="0.59999389629810485"/>
        <bgColor indexed="64"/>
      </patternFill>
    </fill>
    <fill>
      <patternFill patternType="solid">
        <fgColor theme="3" tint="0.39994506668294322"/>
        <bgColor indexed="64"/>
      </patternFill>
    </fill>
    <fill>
      <patternFill patternType="solid">
        <fgColor theme="3" tint="0.39997558519241921"/>
        <bgColor indexed="64"/>
      </patternFill>
    </fill>
    <fill>
      <patternFill patternType="solid">
        <fgColor theme="4" tint="0.39997558519241921"/>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auto="1"/>
      </top>
      <bottom style="thin">
        <color auto="1"/>
      </bottom>
      <diagonal/>
    </border>
    <border>
      <left style="thin">
        <color auto="1"/>
      </left>
      <right style="thin">
        <color auto="1"/>
      </right>
      <top/>
      <bottom/>
      <diagonal/>
    </border>
  </borders>
  <cellStyleXfs count="2">
    <xf numFmtId="0" fontId="0" fillId="0" borderId="0"/>
    <xf numFmtId="0" fontId="9" fillId="0" borderId="0"/>
  </cellStyleXfs>
  <cellXfs count="205">
    <xf numFmtId="0" fontId="0" fillId="0" borderId="0" xfId="0"/>
    <xf numFmtId="0" fontId="2" fillId="0" borderId="0" xfId="0" applyFont="1"/>
    <xf numFmtId="0" fontId="2" fillId="5" borderId="0" xfId="0" applyFont="1" applyFill="1"/>
    <xf numFmtId="0" fontId="2" fillId="0" borderId="1" xfId="0" applyFont="1" applyBorder="1"/>
    <xf numFmtId="0" fontId="2" fillId="7" borderId="1" xfId="0" applyFont="1" applyFill="1" applyBorder="1"/>
    <xf numFmtId="0" fontId="0" fillId="0" borderId="7" xfId="0" applyBorder="1"/>
    <xf numFmtId="0" fontId="0" fillId="0" borderId="0" xfId="0" applyBorder="1"/>
    <xf numFmtId="0" fontId="0" fillId="0" borderId="12" xfId="0" applyBorder="1"/>
    <xf numFmtId="0" fontId="0" fillId="11" borderId="6" xfId="0" applyFill="1" applyBorder="1"/>
    <xf numFmtId="0" fontId="0" fillId="11" borderId="7" xfId="0" applyFill="1" applyBorder="1"/>
    <xf numFmtId="0" fontId="0" fillId="11" borderId="8" xfId="0" applyFill="1" applyBorder="1"/>
    <xf numFmtId="0" fontId="0" fillId="11" borderId="9" xfId="0" applyFill="1" applyBorder="1"/>
    <xf numFmtId="0" fontId="0" fillId="11" borderId="0" xfId="0" applyFill="1" applyBorder="1"/>
    <xf numFmtId="0" fontId="0" fillId="11" borderId="10" xfId="0" applyFill="1" applyBorder="1"/>
    <xf numFmtId="0" fontId="0" fillId="11" borderId="11" xfId="0" applyFill="1" applyBorder="1"/>
    <xf numFmtId="0" fontId="0" fillId="11" borderId="12" xfId="0" applyFill="1" applyBorder="1"/>
    <xf numFmtId="0" fontId="0" fillId="11" borderId="13" xfId="0" applyFill="1" applyBorder="1"/>
    <xf numFmtId="0" fontId="0" fillId="12" borderId="6" xfId="0" applyFill="1" applyBorder="1"/>
    <xf numFmtId="0" fontId="0" fillId="12" borderId="7" xfId="0" applyFill="1" applyBorder="1"/>
    <xf numFmtId="0" fontId="0" fillId="12" borderId="8" xfId="0" applyFill="1" applyBorder="1"/>
    <xf numFmtId="0" fontId="0" fillId="12" borderId="9" xfId="0" applyFill="1" applyBorder="1"/>
    <xf numFmtId="0" fontId="0" fillId="12" borderId="0" xfId="0" applyFill="1" applyBorder="1"/>
    <xf numFmtId="0" fontId="0" fillId="12" borderId="10" xfId="0" applyFill="1" applyBorder="1"/>
    <xf numFmtId="0" fontId="0" fillId="12" borderId="11" xfId="0" applyFill="1" applyBorder="1"/>
    <xf numFmtId="0" fontId="0" fillId="12" borderId="12" xfId="0" applyFill="1" applyBorder="1"/>
    <xf numFmtId="0" fontId="0" fillId="12" borderId="13" xfId="0" applyFill="1" applyBorder="1"/>
    <xf numFmtId="0" fontId="1" fillId="0" borderId="0" xfId="0" applyFont="1"/>
    <xf numFmtId="0" fontId="0" fillId="0" borderId="6" xfId="0" applyFill="1" applyBorder="1"/>
    <xf numFmtId="0" fontId="0" fillId="0" borderId="7" xfId="0" applyFill="1" applyBorder="1"/>
    <xf numFmtId="0" fontId="0" fillId="0" borderId="0" xfId="0" applyFill="1" applyBorder="1"/>
    <xf numFmtId="0" fontId="0" fillId="0" borderId="11" xfId="0" applyFill="1" applyBorder="1"/>
    <xf numFmtId="0" fontId="0" fillId="0" borderId="12" xfId="0" applyFill="1" applyBorder="1"/>
    <xf numFmtId="0" fontId="0" fillId="13" borderId="0" xfId="0" applyFill="1" applyBorder="1"/>
    <xf numFmtId="0" fontId="0" fillId="13" borderId="0" xfId="0" applyFill="1"/>
    <xf numFmtId="0" fontId="0" fillId="0" borderId="14" xfId="0" applyBorder="1"/>
    <xf numFmtId="0" fontId="0" fillId="0" borderId="15" xfId="0" applyBorder="1" applyAlignment="1">
      <alignment horizontal="center"/>
    </xf>
    <xf numFmtId="0" fontId="0" fillId="0" borderId="16" xfId="0" applyBorder="1"/>
    <xf numFmtId="0" fontId="0" fillId="0" borderId="17" xfId="0" applyBorder="1"/>
    <xf numFmtId="0" fontId="0" fillId="0" borderId="18" xfId="0" applyBorder="1" applyAlignment="1">
      <alignment horizontal="center"/>
    </xf>
    <xf numFmtId="0" fontId="0" fillId="0" borderId="19" xfId="0" applyBorder="1"/>
    <xf numFmtId="0" fontId="0" fillId="0" borderId="20" xfId="0" applyBorder="1"/>
    <xf numFmtId="0" fontId="0" fillId="0" borderId="21" xfId="0" applyBorder="1"/>
    <xf numFmtId="0" fontId="0" fillId="13" borderId="15" xfId="0" applyFill="1" applyBorder="1" applyAlignment="1">
      <alignment horizontal="center" vertical="center"/>
    </xf>
    <xf numFmtId="0" fontId="0" fillId="0" borderId="20" xfId="0" applyBorder="1" applyAlignment="1">
      <alignment horizontal="center"/>
    </xf>
    <xf numFmtId="0" fontId="0" fillId="14" borderId="0" xfId="0" applyFill="1" applyBorder="1"/>
    <xf numFmtId="0" fontId="0" fillId="14" borderId="0" xfId="0" applyFill="1"/>
    <xf numFmtId="0" fontId="5" fillId="0" borderId="0" xfId="0" applyFont="1" applyAlignment="1">
      <alignment horizontal="center"/>
    </xf>
    <xf numFmtId="0" fontId="6" fillId="0" borderId="0" xfId="0" applyFont="1"/>
    <xf numFmtId="0" fontId="6" fillId="0" borderId="0" xfId="0" applyFont="1" applyFill="1" applyBorder="1"/>
    <xf numFmtId="0" fontId="7" fillId="0" borderId="0" xfId="0" applyFont="1" applyBorder="1"/>
    <xf numFmtId="0" fontId="3" fillId="0" borderId="0" xfId="0" applyFont="1" applyAlignment="1">
      <alignment vertical="top"/>
    </xf>
    <xf numFmtId="165" fontId="3" fillId="0" borderId="0" xfId="0" applyNumberFormat="1" applyFont="1" applyAlignment="1">
      <alignment horizontal="left" vertical="top"/>
    </xf>
    <xf numFmtId="0" fontId="3" fillId="0" borderId="0" xfId="0" applyFont="1" applyAlignment="1">
      <alignment horizontal="left"/>
    </xf>
    <xf numFmtId="49" fontId="2" fillId="10" borderId="0" xfId="0" applyNumberFormat="1" applyFont="1" applyFill="1" applyAlignment="1">
      <alignment wrapText="1"/>
    </xf>
    <xf numFmtId="49" fontId="2" fillId="0" borderId="0" xfId="0" applyNumberFormat="1" applyFont="1" applyAlignment="1">
      <alignment wrapText="1"/>
    </xf>
    <xf numFmtId="49" fontId="2" fillId="2" borderId="1" xfId="0" applyNumberFormat="1" applyFont="1" applyFill="1" applyBorder="1" applyAlignment="1">
      <alignment horizontal="center" vertical="top" wrapText="1"/>
    </xf>
    <xf numFmtId="49" fontId="2" fillId="5" borderId="22" xfId="0" applyNumberFormat="1" applyFont="1" applyFill="1" applyBorder="1" applyAlignment="1">
      <alignment wrapText="1"/>
    </xf>
    <xf numFmtId="165" fontId="2" fillId="5" borderId="22" xfId="0" applyNumberFormat="1" applyFont="1" applyFill="1" applyBorder="1" applyAlignment="1">
      <alignment wrapText="1"/>
    </xf>
    <xf numFmtId="49" fontId="2" fillId="5" borderId="1" xfId="0" applyNumberFormat="1" applyFont="1" applyFill="1" applyBorder="1" applyAlignment="1">
      <alignment horizontal="center" wrapText="1"/>
    </xf>
    <xf numFmtId="165" fontId="2" fillId="5" borderId="0" xfId="0" applyNumberFormat="1" applyFont="1" applyFill="1"/>
    <xf numFmtId="165" fontId="2" fillId="0" borderId="0" xfId="0" applyNumberFormat="1" applyFont="1"/>
    <xf numFmtId="165" fontId="14" fillId="0" borderId="0" xfId="0" applyNumberFormat="1" applyFont="1" applyBorder="1" applyAlignment="1">
      <alignment vertical="top" wrapText="1"/>
    </xf>
    <xf numFmtId="49" fontId="2" fillId="2" borderId="2" xfId="0" applyNumberFormat="1" applyFont="1" applyFill="1" applyBorder="1" applyAlignment="1">
      <alignment horizontal="center" vertical="top" wrapText="1"/>
    </xf>
    <xf numFmtId="165" fontId="2" fillId="5" borderId="1" xfId="0" applyNumberFormat="1" applyFont="1" applyFill="1" applyBorder="1" applyAlignment="1">
      <alignment wrapText="1"/>
    </xf>
    <xf numFmtId="0" fontId="1" fillId="0" borderId="0" xfId="0" applyFont="1" applyBorder="1"/>
    <xf numFmtId="9" fontId="0" fillId="0" borderId="0" xfId="0" applyNumberFormat="1" applyBorder="1"/>
    <xf numFmtId="0" fontId="1" fillId="15" borderId="0" xfId="0" applyFont="1" applyFill="1" applyBorder="1" applyAlignment="1">
      <alignment horizontal="center" vertical="center"/>
    </xf>
    <xf numFmtId="0" fontId="11" fillId="15" borderId="0" xfId="0" applyFont="1" applyFill="1" applyBorder="1" applyAlignment="1">
      <alignment horizontal="center" vertical="center" wrapText="1"/>
    </xf>
    <xf numFmtId="164" fontId="0" fillId="0" borderId="0" xfId="0" applyNumberFormat="1" applyBorder="1" applyAlignment="1">
      <alignment horizontal="center"/>
    </xf>
    <xf numFmtId="0" fontId="10" fillId="16" borderId="0" xfId="0" applyNumberFormat="1" applyFont="1" applyFill="1" applyBorder="1"/>
    <xf numFmtId="0" fontId="1" fillId="16" borderId="0" xfId="0" applyNumberFormat="1" applyFont="1" applyFill="1" applyBorder="1" applyAlignment="1">
      <alignment horizontal="center" vertical="center" wrapText="1"/>
    </xf>
    <xf numFmtId="0" fontId="0" fillId="0" borderId="0" xfId="0" applyNumberFormat="1" applyBorder="1" applyAlignment="1">
      <alignment vertical="top" wrapText="1"/>
    </xf>
    <xf numFmtId="0" fontId="10" fillId="15" borderId="0" xfId="0" applyNumberFormat="1" applyFont="1" applyFill="1" applyBorder="1"/>
    <xf numFmtId="0" fontId="1" fillId="15" borderId="0" xfId="0" applyNumberFormat="1" applyFont="1" applyFill="1" applyBorder="1" applyAlignment="1">
      <alignment horizontal="center" vertical="center" wrapText="1"/>
    </xf>
    <xf numFmtId="0" fontId="1" fillId="0" borderId="0" xfId="0" applyFont="1" applyBorder="1" applyAlignment="1">
      <alignment horizontal="left" vertical="center" wrapText="1"/>
    </xf>
    <xf numFmtId="165" fontId="0" fillId="0" borderId="0" xfId="0" applyNumberFormat="1" applyBorder="1"/>
    <xf numFmtId="0" fontId="1" fillId="0" borderId="0" xfId="0" applyFont="1" applyBorder="1" applyAlignment="1">
      <alignment vertical="top"/>
    </xf>
    <xf numFmtId="9" fontId="0" fillId="0" borderId="0" xfId="0" applyNumberFormat="1" applyFill="1" applyBorder="1"/>
    <xf numFmtId="0" fontId="2" fillId="5" borderId="0" xfId="0" applyFont="1" applyFill="1" applyBorder="1"/>
    <xf numFmtId="0" fontId="2" fillId="5" borderId="10" xfId="0" applyFont="1" applyFill="1" applyBorder="1"/>
    <xf numFmtId="0" fontId="3" fillId="0" borderId="0" xfId="0" applyFont="1" applyAlignment="1" applyProtection="1">
      <alignment vertical="top"/>
      <protection locked="0"/>
    </xf>
    <xf numFmtId="0" fontId="2" fillId="0" borderId="0" xfId="0" applyFont="1" applyProtection="1">
      <protection locked="0"/>
    </xf>
    <xf numFmtId="0" fontId="2" fillId="10" borderId="0" xfId="0" applyFont="1" applyFill="1" applyProtection="1">
      <protection locked="0"/>
    </xf>
    <xf numFmtId="0" fontId="2" fillId="2" borderId="1" xfId="0" applyFont="1" applyFill="1" applyBorder="1" applyAlignment="1" applyProtection="1">
      <alignment vertical="top"/>
      <protection locked="0"/>
    </xf>
    <xf numFmtId="0" fontId="2" fillId="2" borderId="1" xfId="0" applyFont="1" applyFill="1" applyBorder="1" applyAlignment="1" applyProtection="1">
      <alignment horizontal="center" vertical="top"/>
      <protection locked="0"/>
    </xf>
    <xf numFmtId="0" fontId="2" fillId="5" borderId="0" xfId="0" applyFont="1" applyFill="1" applyProtection="1">
      <protection locked="0"/>
    </xf>
    <xf numFmtId="0" fontId="2" fillId="5" borderId="1" xfId="0" applyFont="1" applyFill="1" applyBorder="1" applyProtection="1">
      <protection locked="0"/>
    </xf>
    <xf numFmtId="0" fontId="2" fillId="4" borderId="1" xfId="0" applyFont="1" applyFill="1" applyBorder="1" applyProtection="1">
      <protection locked="0"/>
    </xf>
    <xf numFmtId="0" fontId="2" fillId="0" borderId="1" xfId="0" applyFont="1" applyBorder="1" applyProtection="1">
      <protection locked="0"/>
    </xf>
    <xf numFmtId="0" fontId="2" fillId="6" borderId="1" xfId="0" applyFont="1" applyFill="1" applyBorder="1" applyProtection="1">
      <protection locked="0"/>
    </xf>
    <xf numFmtId="0" fontId="2" fillId="7" borderId="1" xfId="0" applyFont="1" applyFill="1" applyBorder="1" applyProtection="1">
      <protection locked="0"/>
    </xf>
    <xf numFmtId="0" fontId="0" fillId="0" borderId="0" xfId="0" applyProtection="1">
      <protection locked="0"/>
    </xf>
    <xf numFmtId="0" fontId="0" fillId="0" borderId="0" xfId="0" applyProtection="1"/>
    <xf numFmtId="0" fontId="0" fillId="0" borderId="7" xfId="0" applyBorder="1" applyProtection="1"/>
    <xf numFmtId="0" fontId="1" fillId="15" borderId="0" xfId="0" applyFont="1" applyFill="1" applyBorder="1" applyAlignment="1" applyProtection="1">
      <alignment horizontal="center" vertical="center"/>
    </xf>
    <xf numFmtId="0" fontId="11" fillId="15" borderId="0" xfId="0" applyFont="1" applyFill="1" applyBorder="1" applyAlignment="1" applyProtection="1">
      <alignment horizontal="center" vertical="center" wrapText="1"/>
    </xf>
    <xf numFmtId="0" fontId="0" fillId="0" borderId="0" xfId="0" applyBorder="1" applyProtection="1"/>
    <xf numFmtId="164" fontId="0" fillId="0" borderId="0" xfId="0" applyNumberFormat="1" applyBorder="1" applyAlignment="1" applyProtection="1">
      <alignment horizontal="center"/>
    </xf>
    <xf numFmtId="165" fontId="0" fillId="0" borderId="0" xfId="0" applyNumberFormat="1" applyProtection="1"/>
    <xf numFmtId="0" fontId="0" fillId="0" borderId="0" xfId="0" applyNumberFormat="1" applyBorder="1" applyProtection="1"/>
    <xf numFmtId="0" fontId="1" fillId="16" borderId="0" xfId="0" applyFont="1" applyFill="1" applyBorder="1" applyAlignment="1" applyProtection="1">
      <alignment horizontal="center" vertical="center"/>
    </xf>
    <xf numFmtId="0" fontId="11" fillId="16" borderId="0" xfId="0" applyFont="1" applyFill="1" applyBorder="1" applyAlignment="1" applyProtection="1">
      <alignment horizontal="center" vertical="center" wrapText="1"/>
    </xf>
    <xf numFmtId="0" fontId="0" fillId="0" borderId="0" xfId="0" applyAlignment="1" applyProtection="1">
      <alignment vertical="top"/>
    </xf>
    <xf numFmtId="0" fontId="3" fillId="0" borderId="0" xfId="0" applyFont="1" applyAlignment="1" applyProtection="1">
      <alignment horizontal="left" vertical="top"/>
      <protection locked="0"/>
    </xf>
    <xf numFmtId="0" fontId="2" fillId="0" borderId="0" xfId="0" applyFont="1" applyProtection="1"/>
    <xf numFmtId="0" fontId="2" fillId="0" borderId="0" xfId="0" applyFont="1" applyAlignment="1" applyProtection="1">
      <alignment wrapText="1"/>
      <protection locked="0"/>
    </xf>
    <xf numFmtId="0" fontId="2" fillId="0" borderId="0" xfId="0" applyFont="1" applyAlignment="1" applyProtection="1">
      <alignment wrapText="1"/>
    </xf>
    <xf numFmtId="0" fontId="2" fillId="8" borderId="0" xfId="0" applyFont="1" applyFill="1" applyProtection="1"/>
    <xf numFmtId="0" fontId="2" fillId="5" borderId="1" xfId="0" applyFont="1" applyFill="1" applyBorder="1" applyProtection="1"/>
    <xf numFmtId="0" fontId="2" fillId="5" borderId="1" xfId="0" applyFont="1" applyFill="1" applyBorder="1" applyAlignment="1" applyProtection="1">
      <alignment wrapText="1"/>
    </xf>
    <xf numFmtId="0" fontId="0" fillId="0" borderId="0" xfId="0" applyProtection="1">
      <protection locked="0" hidden="1"/>
    </xf>
    <xf numFmtId="0" fontId="0" fillId="11" borderId="1" xfId="0" applyFill="1" applyBorder="1" applyProtection="1"/>
    <xf numFmtId="0" fontId="0" fillId="0" borderId="0" xfId="0" applyAlignment="1" applyProtection="1"/>
    <xf numFmtId="0" fontId="2" fillId="0" borderId="5" xfId="0" applyFont="1" applyBorder="1" applyAlignment="1" applyProtection="1">
      <alignment vertical="top" wrapText="1"/>
    </xf>
    <xf numFmtId="0" fontId="2" fillId="7" borderId="0" xfId="0" applyFont="1" applyFill="1" applyProtection="1">
      <protection locked="0"/>
    </xf>
    <xf numFmtId="0" fontId="16" fillId="0" borderId="1" xfId="0" applyFont="1" applyBorder="1" applyAlignment="1" applyProtection="1">
      <alignment horizontal="center"/>
      <protection locked="0"/>
    </xf>
    <xf numFmtId="0" fontId="16" fillId="0" borderId="1" xfId="0" applyFont="1" applyBorder="1" applyAlignment="1" applyProtection="1">
      <alignment horizontal="center" vertical="top" wrapText="1"/>
      <protection locked="0"/>
    </xf>
    <xf numFmtId="0" fontId="16" fillId="6" borderId="1" xfId="0" applyFont="1" applyFill="1" applyBorder="1" applyAlignment="1" applyProtection="1">
      <alignment horizontal="center"/>
      <protection locked="0"/>
    </xf>
    <xf numFmtId="0" fontId="16" fillId="6" borderId="1" xfId="0" applyFont="1" applyFill="1" applyBorder="1" applyAlignment="1" applyProtection="1">
      <alignment horizontal="center" vertical="top" wrapText="1"/>
      <protection locked="0"/>
    </xf>
    <xf numFmtId="0" fontId="16" fillId="7" borderId="1" xfId="0" applyFont="1" applyFill="1" applyBorder="1" applyAlignment="1" applyProtection="1">
      <alignment horizontal="center"/>
      <protection locked="0"/>
    </xf>
    <xf numFmtId="0" fontId="16" fillId="7" borderId="1" xfId="0" applyFont="1" applyFill="1" applyBorder="1" applyAlignment="1" applyProtection="1">
      <alignment horizontal="center" vertical="top" wrapText="1"/>
      <protection locked="0"/>
    </xf>
    <xf numFmtId="0" fontId="2" fillId="7" borderId="1" xfId="0" applyFont="1" applyFill="1" applyBorder="1" applyAlignment="1">
      <alignment vertical="top" wrapText="1"/>
    </xf>
    <xf numFmtId="0" fontId="11" fillId="0" borderId="0" xfId="0" applyFont="1" applyFill="1" applyBorder="1" applyAlignment="1" applyProtection="1">
      <alignment horizontal="center" vertical="center" wrapText="1"/>
    </xf>
    <xf numFmtId="0" fontId="0" fillId="0" borderId="0" xfId="0" applyFont="1" applyFill="1" applyBorder="1" applyAlignment="1"/>
    <xf numFmtId="0" fontId="0" fillId="0" borderId="0" xfId="0" applyFont="1" applyAlignment="1" applyProtection="1">
      <protection locked="0"/>
    </xf>
    <xf numFmtId="0" fontId="7" fillId="0" borderId="0" xfId="0" applyFont="1" applyProtection="1">
      <protection locked="0"/>
    </xf>
    <xf numFmtId="0" fontId="0" fillId="0" borderId="0" xfId="0" applyFont="1" applyFill="1" applyBorder="1" applyAlignment="1">
      <alignment vertical="top"/>
    </xf>
    <xf numFmtId="0" fontId="2" fillId="7" borderId="0" xfId="0" applyFont="1" applyFill="1"/>
    <xf numFmtId="0" fontId="2" fillId="0" borderId="1" xfId="0" applyFont="1" applyFill="1" applyBorder="1"/>
    <xf numFmtId="0" fontId="2" fillId="0" borderId="0" xfId="0" applyFont="1" applyFill="1"/>
    <xf numFmtId="165" fontId="15" fillId="0" borderId="1" xfId="0" applyNumberFormat="1" applyFont="1" applyBorder="1"/>
    <xf numFmtId="0" fontId="15" fillId="0" borderId="1" xfId="0" applyFont="1" applyBorder="1"/>
    <xf numFmtId="9" fontId="15" fillId="0" borderId="1" xfId="0" applyNumberFormat="1" applyFont="1" applyBorder="1"/>
    <xf numFmtId="165" fontId="15" fillId="7" borderId="1" xfId="0" applyNumberFormat="1" applyFont="1" applyFill="1" applyBorder="1"/>
    <xf numFmtId="0" fontId="15" fillId="7" borderId="1" xfId="0" applyFont="1" applyFill="1" applyBorder="1"/>
    <xf numFmtId="9" fontId="15" fillId="7" borderId="1" xfId="0" applyNumberFormat="1" applyFont="1" applyFill="1" applyBorder="1"/>
    <xf numFmtId="0" fontId="2" fillId="0" borderId="1" xfId="0" applyFont="1" applyBorder="1" applyAlignment="1" applyProtection="1">
      <alignment horizontal="left"/>
      <protection locked="0"/>
    </xf>
    <xf numFmtId="0" fontId="2" fillId="0" borderId="1" xfId="0" applyFont="1" applyBorder="1" applyAlignment="1" applyProtection="1">
      <alignment horizontal="right"/>
      <protection locked="0"/>
    </xf>
    <xf numFmtId="0" fontId="2" fillId="0" borderId="1" xfId="0" applyFont="1" applyBorder="1" applyAlignment="1">
      <alignment vertical="top" wrapText="1"/>
    </xf>
    <xf numFmtId="0" fontId="16" fillId="0" borderId="1" xfId="0" applyFont="1" applyBorder="1" applyAlignment="1" applyProtection="1">
      <alignment horizontal="center" vertical="top"/>
      <protection locked="0"/>
    </xf>
    <xf numFmtId="0" fontId="16" fillId="6" borderId="1" xfId="0" applyFont="1" applyFill="1" applyBorder="1" applyAlignment="1" applyProtection="1">
      <alignment horizontal="center" vertical="top"/>
      <protection locked="0"/>
    </xf>
    <xf numFmtId="0" fontId="16" fillId="7" borderId="1" xfId="0" applyFont="1" applyFill="1" applyBorder="1" applyAlignment="1" applyProtection="1">
      <alignment horizontal="center" vertical="top"/>
      <protection locked="0"/>
    </xf>
    <xf numFmtId="0" fontId="16" fillId="0" borderId="1" xfId="0" applyFont="1" applyBorder="1" applyAlignment="1" applyProtection="1">
      <alignment horizontal="left" vertical="top" wrapText="1"/>
      <protection locked="0"/>
    </xf>
    <xf numFmtId="0" fontId="16" fillId="0" borderId="1" xfId="0" applyFont="1" applyFill="1" applyBorder="1" applyAlignment="1" applyProtection="1">
      <alignment horizontal="left" vertical="top" wrapText="1"/>
      <protection locked="0"/>
    </xf>
    <xf numFmtId="0" fontId="0" fillId="0" borderId="0" xfId="0" applyAlignment="1" applyProtection="1">
      <alignment horizontal="left"/>
      <protection locked="0"/>
    </xf>
    <xf numFmtId="0" fontId="0" fillId="0" borderId="0" xfId="0" applyAlignment="1" applyProtection="1">
      <alignment wrapText="1"/>
      <protection locked="0"/>
    </xf>
    <xf numFmtId="0" fontId="5" fillId="0" borderId="0" xfId="0" applyFont="1" applyAlignment="1">
      <alignment horizontal="center"/>
    </xf>
    <xf numFmtId="0" fontId="3" fillId="0" borderId="0" xfId="0" applyFont="1" applyAlignment="1" applyProtection="1">
      <alignment wrapText="1"/>
      <protection locked="0"/>
    </xf>
    <xf numFmtId="0" fontId="2" fillId="0" borderId="4" xfId="0" applyFont="1" applyBorder="1" applyProtection="1"/>
    <xf numFmtId="0" fontId="2" fillId="0" borderId="5" xfId="0" applyFont="1" applyBorder="1" applyProtection="1"/>
    <xf numFmtId="0" fontId="2" fillId="0" borderId="4" xfId="0" applyFont="1" applyBorder="1" applyAlignment="1" applyProtection="1">
      <alignment vertical="top" wrapText="1"/>
    </xf>
    <xf numFmtId="0" fontId="2" fillId="0" borderId="5" xfId="0" applyFont="1" applyBorder="1" applyAlignment="1" applyProtection="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1" xfId="0" applyFont="1" applyBorder="1" applyAlignment="1" applyProtection="1">
      <alignment horizontal="center"/>
      <protection locked="0"/>
    </xf>
    <xf numFmtId="0" fontId="2" fillId="0" borderId="6" xfId="0" applyFont="1" applyBorder="1" applyAlignment="1" applyProtection="1">
      <alignment horizontal="left" wrapText="1"/>
      <protection locked="0"/>
    </xf>
    <xf numFmtId="0" fontId="2" fillId="0" borderId="11" xfId="0" applyFont="1" applyBorder="1" applyAlignment="1" applyProtection="1">
      <alignment horizontal="left" wrapText="1"/>
      <protection locked="0"/>
    </xf>
    <xf numFmtId="0" fontId="2" fillId="0" borderId="4" xfId="0" applyFont="1" applyFill="1" applyBorder="1" applyAlignment="1">
      <alignment vertical="top" wrapText="1"/>
    </xf>
    <xf numFmtId="0" fontId="2" fillId="0" borderId="5" xfId="0" applyFont="1" applyFill="1" applyBorder="1" applyAlignment="1">
      <alignment vertical="top" wrapText="1"/>
    </xf>
    <xf numFmtId="0" fontId="3" fillId="0" borderId="0" xfId="0" applyFont="1" applyAlignment="1" applyProtection="1">
      <alignment horizontal="center" vertical="top"/>
      <protection locked="0"/>
    </xf>
    <xf numFmtId="0" fontId="2" fillId="3" borderId="1" xfId="0" applyFont="1" applyFill="1" applyBorder="1" applyAlignment="1" applyProtection="1">
      <alignment horizontal="center"/>
      <protection locked="0"/>
    </xf>
    <xf numFmtId="0" fontId="2" fillId="3" borderId="1" xfId="0" applyFont="1" applyFill="1" applyBorder="1" applyAlignment="1" applyProtection="1">
      <alignment horizontal="left" vertical="top" wrapText="1"/>
      <protection locked="0"/>
    </xf>
    <xf numFmtId="0" fontId="2" fillId="3" borderId="2" xfId="0" applyFont="1" applyFill="1" applyBorder="1" applyAlignment="1" applyProtection="1">
      <alignment vertical="top" wrapText="1"/>
      <protection locked="0"/>
    </xf>
    <xf numFmtId="0" fontId="2" fillId="3" borderId="3" xfId="0" applyFont="1" applyFill="1" applyBorder="1" applyAlignment="1" applyProtection="1">
      <alignment vertical="top" wrapText="1"/>
      <protection locked="0"/>
    </xf>
    <xf numFmtId="0" fontId="2" fillId="3" borderId="2" xfId="0" applyFont="1" applyFill="1" applyBorder="1" applyAlignment="1" applyProtection="1">
      <alignment horizontal="center"/>
      <protection locked="0"/>
    </xf>
    <xf numFmtId="0" fontId="2" fillId="3" borderId="3" xfId="0" applyFont="1" applyFill="1" applyBorder="1" applyAlignment="1" applyProtection="1">
      <alignment horizontal="center"/>
      <protection locked="0"/>
    </xf>
    <xf numFmtId="0" fontId="2" fillId="0" borderId="1" xfId="0" applyFont="1" applyBorder="1" applyAlignment="1" applyProtection="1">
      <alignment horizontal="left" wrapText="1"/>
      <protection locked="0"/>
    </xf>
    <xf numFmtId="0" fontId="10" fillId="0" borderId="7" xfId="0" applyFont="1" applyBorder="1" applyAlignment="1" applyProtection="1">
      <alignment horizontal="center"/>
    </xf>
    <xf numFmtId="0" fontId="10" fillId="0" borderId="0" xfId="0" applyFont="1" applyBorder="1" applyAlignment="1" applyProtection="1">
      <alignment horizontal="center"/>
    </xf>
    <xf numFmtId="0" fontId="10" fillId="0" borderId="0" xfId="0" applyFont="1" applyAlignment="1" applyProtection="1">
      <alignment horizontal="center"/>
    </xf>
    <xf numFmtId="0" fontId="13" fillId="0" borderId="0" xfId="0" applyFont="1" applyAlignment="1">
      <alignment horizontal="center" vertical="top"/>
    </xf>
    <xf numFmtId="0" fontId="3" fillId="0" borderId="0" xfId="0" applyFont="1" applyAlignment="1">
      <alignment vertical="top"/>
    </xf>
    <xf numFmtId="0" fontId="3" fillId="0" borderId="0" xfId="0" applyFont="1" applyAlignment="1">
      <alignment horizontal="left"/>
    </xf>
    <xf numFmtId="0" fontId="3" fillId="0" borderId="0" xfId="0" applyFont="1" applyAlignment="1" applyProtection="1">
      <alignment horizontal="left"/>
      <protection locked="0"/>
    </xf>
    <xf numFmtId="49" fontId="2" fillId="10" borderId="1" xfId="0" applyNumberFormat="1" applyFont="1" applyFill="1" applyBorder="1" applyAlignment="1">
      <alignment horizontal="center" wrapText="1"/>
    </xf>
    <xf numFmtId="49" fontId="11" fillId="3" borderId="1" xfId="0" applyNumberFormat="1" applyFont="1" applyFill="1" applyBorder="1" applyAlignment="1">
      <alignment horizontal="center" wrapText="1"/>
    </xf>
    <xf numFmtId="49" fontId="11" fillId="3" borderId="2" xfId="0" applyNumberFormat="1" applyFont="1" applyFill="1" applyBorder="1" applyAlignment="1">
      <alignment horizontal="center" wrapText="1"/>
    </xf>
    <xf numFmtId="49" fontId="11" fillId="3" borderId="22" xfId="0" applyNumberFormat="1" applyFont="1" applyFill="1" applyBorder="1" applyAlignment="1">
      <alignment horizontal="center" wrapText="1"/>
    </xf>
    <xf numFmtId="49" fontId="11" fillId="3" borderId="3" xfId="0" applyNumberFormat="1" applyFont="1" applyFill="1" applyBorder="1" applyAlignment="1">
      <alignment horizontal="center" wrapText="1"/>
    </xf>
    <xf numFmtId="49" fontId="11" fillId="3" borderId="2" xfId="0" applyNumberFormat="1" applyFont="1" applyFill="1" applyBorder="1" applyAlignment="1">
      <alignment horizontal="center" vertical="top" wrapText="1"/>
    </xf>
    <xf numFmtId="49" fontId="11" fillId="3" borderId="22" xfId="0" applyNumberFormat="1" applyFont="1" applyFill="1" applyBorder="1" applyAlignment="1">
      <alignment horizontal="center" vertical="top" wrapText="1"/>
    </xf>
    <xf numFmtId="49" fontId="11" fillId="3" borderId="3" xfId="0" applyNumberFormat="1" applyFont="1" applyFill="1" applyBorder="1" applyAlignment="1">
      <alignment horizontal="center" vertical="top" wrapText="1"/>
    </xf>
    <xf numFmtId="0" fontId="2" fillId="0" borderId="4" xfId="0" applyFont="1" applyBorder="1"/>
    <xf numFmtId="0" fontId="2" fillId="0" borderId="5" xfId="0" applyFont="1" applyBorder="1"/>
    <xf numFmtId="0" fontId="2" fillId="0" borderId="23" xfId="0" applyFont="1" applyBorder="1"/>
    <xf numFmtId="49" fontId="11" fillId="3" borderId="1" xfId="0" applyNumberFormat="1" applyFont="1" applyFill="1" applyBorder="1" applyAlignment="1">
      <alignment horizontal="center" vertical="top" wrapText="1"/>
    </xf>
    <xf numFmtId="0" fontId="10" fillId="0" borderId="7" xfId="0" applyFont="1" applyBorder="1" applyAlignment="1">
      <alignment horizontal="center"/>
    </xf>
    <xf numFmtId="0" fontId="10" fillId="0" borderId="0" xfId="0" applyFont="1" applyBorder="1" applyAlignment="1">
      <alignment horizontal="center"/>
    </xf>
    <xf numFmtId="0" fontId="0" fillId="0" borderId="14" xfId="0" applyBorder="1" applyAlignment="1">
      <alignment horizontal="center"/>
    </xf>
    <xf numFmtId="0" fontId="0" fillId="0" borderId="21" xfId="0" applyBorder="1" applyAlignment="1">
      <alignment horizontal="center"/>
    </xf>
    <xf numFmtId="0" fontId="0" fillId="13" borderId="16" xfId="0" applyFill="1" applyBorder="1" applyAlignment="1">
      <alignment horizontal="center" vertical="center" wrapText="1"/>
    </xf>
    <xf numFmtId="0" fontId="0" fillId="13" borderId="17" xfId="0" applyFill="1" applyBorder="1" applyAlignment="1">
      <alignment horizontal="center" vertical="center" wrapText="1"/>
    </xf>
    <xf numFmtId="0" fontId="0" fillId="13" borderId="16" xfId="0" applyFill="1" applyBorder="1" applyAlignment="1">
      <alignment horizontal="center" vertical="center"/>
    </xf>
    <xf numFmtId="0" fontId="0" fillId="13" borderId="17" xfId="0" applyFill="1" applyBorder="1" applyAlignment="1">
      <alignment horizontal="center" vertical="center"/>
    </xf>
    <xf numFmtId="0" fontId="3" fillId="0" borderId="0" xfId="0" applyFont="1" applyAlignment="1" applyProtection="1">
      <alignment vertical="top"/>
    </xf>
    <xf numFmtId="0" fontId="2" fillId="8" borderId="4" xfId="0" applyFont="1" applyFill="1" applyBorder="1" applyAlignment="1" applyProtection="1">
      <alignment vertical="top" wrapText="1"/>
    </xf>
    <xf numFmtId="0" fontId="2" fillId="8" borderId="1" xfId="0" applyFont="1" applyFill="1" applyBorder="1" applyAlignment="1" applyProtection="1">
      <alignment horizontal="center"/>
    </xf>
    <xf numFmtId="0" fontId="3" fillId="0" borderId="0" xfId="0" applyFont="1" applyAlignment="1" applyProtection="1"/>
    <xf numFmtId="0" fontId="2" fillId="0" borderId="0" xfId="0" applyFont="1" applyAlignment="1" applyProtection="1">
      <protection locked="0"/>
    </xf>
    <xf numFmtId="0" fontId="2" fillId="0" borderId="0" xfId="0" applyFont="1" applyAlignment="1" applyProtection="1"/>
    <xf numFmtId="0" fontId="2" fillId="9" borderId="1" xfId="0" applyFont="1" applyFill="1" applyBorder="1" applyAlignment="1" applyProtection="1">
      <alignment horizontal="left" vertical="top"/>
    </xf>
    <xf numFmtId="0" fontId="2" fillId="0" borderId="1" xfId="0" applyFont="1" applyFill="1" applyBorder="1" applyAlignment="1" applyProtection="1">
      <alignment horizontal="left" vertical="top"/>
    </xf>
    <xf numFmtId="0" fontId="2" fillId="0" borderId="1" xfId="0" applyFont="1" applyBorder="1" applyAlignment="1">
      <alignment horizontal="left" vertical="top"/>
    </xf>
    <xf numFmtId="0" fontId="2" fillId="0" borderId="0" xfId="0" applyFont="1" applyFill="1" applyAlignment="1" applyProtection="1">
      <protection locked="0"/>
    </xf>
    <xf numFmtId="0" fontId="2" fillId="0" borderId="1" xfId="0" applyFont="1" applyBorder="1" applyAlignment="1" applyProtection="1">
      <protection locked="0"/>
    </xf>
  </cellXfs>
  <cellStyles count="2">
    <cellStyle name="Normal" xfId="0" builtinId="0"/>
    <cellStyle name="Normal 2" xfId="1"/>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en-US" sz="1100"/>
              <a:t>Percent of data elements currently </a:t>
            </a:r>
          </a:p>
          <a:p>
            <a:pPr>
              <a:defRPr sz="1100"/>
            </a:pPr>
            <a:r>
              <a:rPr lang="en-US" sz="1100"/>
              <a:t>feasible </a:t>
            </a:r>
            <a:r>
              <a:rPr lang="en-US" sz="1100" b="1" u="sng"/>
              <a:t>within domain</a:t>
            </a:r>
          </a:p>
        </c:rich>
      </c:tx>
      <c:layout>
        <c:manualLayout>
          <c:xMode val="edge"/>
          <c:yMode val="edge"/>
          <c:x val="0.32318238500730395"/>
          <c:y val="2.7716135846893447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Analysis_Site1!$A$11</c:f>
              <c:strCache>
                <c:ptCount val="1"/>
                <c:pt idx="0">
                  <c:v>Encounter characteristic: birth date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Analysis_Site1!$B$13:$E$13</c:f>
              <c:strCache>
                <c:ptCount val="4"/>
                <c:pt idx="0">
                  <c:v>Data availability</c:v>
                </c:pt>
                <c:pt idx="1">
                  <c:v>Data accuracy</c:v>
                </c:pt>
                <c:pt idx="2">
                  <c:v>Data standards</c:v>
                </c:pt>
                <c:pt idx="3">
                  <c:v>Workflow</c:v>
                </c:pt>
              </c:strCache>
            </c:strRef>
          </c:cat>
          <c:val>
            <c:numRef>
              <c:f>Analysis_Site1!$B$17:$E$17</c:f>
              <c:numCache>
                <c:formatCode>0%</c:formatCode>
                <c:ptCount val="4"/>
                <c:pt idx="0">
                  <c:v>1</c:v>
                </c:pt>
                <c:pt idx="1">
                  <c:v>1</c:v>
                </c:pt>
                <c:pt idx="2">
                  <c:v>1</c:v>
                </c:pt>
                <c:pt idx="3">
                  <c:v>1</c:v>
                </c:pt>
              </c:numCache>
            </c:numRef>
          </c:val>
          <c:extLst>
            <c:ext xmlns:c16="http://schemas.microsoft.com/office/drawing/2014/chart" uri="{C3380CC4-5D6E-409C-BE32-E72D297353CC}">
              <c16:uniqueId val="{00000000-0FA3-4508-A4FF-152E3D77D03B}"/>
            </c:ext>
          </c:extLst>
        </c:ser>
        <c:dLbls>
          <c:showLegendKey val="0"/>
          <c:showVal val="0"/>
          <c:showCatName val="0"/>
          <c:showSerName val="0"/>
          <c:showPercent val="0"/>
          <c:showBubbleSize val="0"/>
        </c:dLbls>
        <c:gapWidth val="219"/>
        <c:overlap val="-27"/>
        <c:axId val="564698416"/>
        <c:axId val="564699200"/>
      </c:barChart>
      <c:catAx>
        <c:axId val="564698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699200"/>
        <c:crosses val="autoZero"/>
        <c:auto val="1"/>
        <c:lblAlgn val="ctr"/>
        <c:lblOffset val="100"/>
        <c:noMultiLvlLbl val="0"/>
      </c:catAx>
      <c:valAx>
        <c:axId val="564699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698416"/>
        <c:crosses val="autoZero"/>
        <c:crossBetween val="between"/>
        <c:majorUnit val="0.25"/>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Percent of Data Elements Feasible within Domain</a:t>
            </a:r>
            <a:r>
              <a:rPr lang="en-US" sz="1200" b="1" baseline="0"/>
              <a:t> - </a:t>
            </a:r>
            <a:r>
              <a:rPr lang="en-US" sz="1200" b="1"/>
              <a:t>Future</a:t>
            </a:r>
          </a:p>
        </c:rich>
      </c:tx>
      <c:layout>
        <c:manualLayout>
          <c:xMode val="edge"/>
          <c:yMode val="edge"/>
          <c:x val="0.14182622457552604"/>
          <c:y val="3.330098287064305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0169315688152436"/>
          <c:y val="0.21924828229700635"/>
          <c:w val="0.86631338746342046"/>
          <c:h val="0.60748395265793487"/>
        </c:manualLayout>
      </c:layout>
      <c:barChart>
        <c:barDir val="col"/>
        <c:grouping val="clustered"/>
        <c:varyColors val="0"/>
        <c:ser>
          <c:idx val="2"/>
          <c:order val="0"/>
          <c:tx>
            <c:v>Future</c:v>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Analysis_Site1!$B$31:$E$31</c:f>
              <c:strCache>
                <c:ptCount val="4"/>
                <c:pt idx="0">
                  <c:v>Data availability</c:v>
                </c:pt>
                <c:pt idx="1">
                  <c:v>Data accuracy</c:v>
                </c:pt>
                <c:pt idx="2">
                  <c:v>Data standards</c:v>
                </c:pt>
                <c:pt idx="3">
                  <c:v>Workflow</c:v>
                </c:pt>
              </c:strCache>
            </c:strRef>
          </c:cat>
          <c:val>
            <c:numRef>
              <c:f>Analysis_Site1!$B$35:$E$35</c:f>
              <c:numCache>
                <c:formatCode>0%</c:formatCode>
                <c:ptCount val="4"/>
                <c:pt idx="0">
                  <c:v>1</c:v>
                </c:pt>
                <c:pt idx="1">
                  <c:v>1</c:v>
                </c:pt>
                <c:pt idx="2">
                  <c:v>1</c:v>
                </c:pt>
                <c:pt idx="3">
                  <c:v>1</c:v>
                </c:pt>
              </c:numCache>
            </c:numRef>
          </c:val>
          <c:extLst>
            <c:ext xmlns:c16="http://schemas.microsoft.com/office/drawing/2014/chart" uri="{C3380CC4-5D6E-409C-BE32-E72D297353CC}">
              <c16:uniqueId val="{00000000-BA23-4FCC-A2DB-AE175D0F35F6}"/>
            </c:ext>
          </c:extLst>
        </c:ser>
        <c:dLbls>
          <c:dLblPos val="outEnd"/>
          <c:showLegendKey val="0"/>
          <c:showVal val="1"/>
          <c:showCatName val="0"/>
          <c:showSerName val="0"/>
          <c:showPercent val="0"/>
          <c:showBubbleSize val="0"/>
        </c:dLbls>
        <c:gapWidth val="219"/>
        <c:overlap val="-27"/>
        <c:axId val="564690184"/>
        <c:axId val="564700768"/>
        <c:extLst/>
      </c:barChart>
      <c:catAx>
        <c:axId val="564690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700768"/>
        <c:crosses val="autoZero"/>
        <c:auto val="1"/>
        <c:lblAlgn val="ctr"/>
        <c:lblOffset val="100"/>
        <c:noMultiLvlLbl val="0"/>
      </c:catAx>
      <c:valAx>
        <c:axId val="564700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690184"/>
        <c:crosses val="autoZero"/>
        <c:crossBetween val="between"/>
        <c:majorUnit val="0.25"/>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en-US" sz="1100"/>
              <a:t>Percent of data elements currently </a:t>
            </a:r>
          </a:p>
          <a:p>
            <a:pPr>
              <a:defRPr sz="1100"/>
            </a:pPr>
            <a:r>
              <a:rPr lang="en-US" sz="1100"/>
              <a:t>feasible </a:t>
            </a:r>
            <a:r>
              <a:rPr lang="en-US" sz="1100" b="1" u="sng"/>
              <a:t>within domain</a:t>
            </a:r>
          </a:p>
        </c:rich>
      </c:tx>
      <c:layout>
        <c:manualLayout>
          <c:xMode val="edge"/>
          <c:yMode val="edge"/>
          <c:x val="0.32318238500730395"/>
          <c:y val="2.7716135846893447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Analysis_Site2!$A$17</c:f>
              <c:strCache>
                <c:ptCount val="1"/>
                <c:pt idx="0">
                  <c:v>Percent of data elements currently feasible within domain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Analysis_Site2!$B$13:$E$13</c:f>
              <c:strCache>
                <c:ptCount val="4"/>
                <c:pt idx="0">
                  <c:v>Data availability</c:v>
                </c:pt>
                <c:pt idx="1">
                  <c:v>Data accuracy</c:v>
                </c:pt>
                <c:pt idx="2">
                  <c:v>Data standards</c:v>
                </c:pt>
                <c:pt idx="3">
                  <c:v>Workflow</c:v>
                </c:pt>
              </c:strCache>
            </c:strRef>
          </c:cat>
          <c:val>
            <c:numRef>
              <c:f>Analysis_Site2!$B$17:$E$17</c:f>
              <c:numCache>
                <c:formatCode>0%</c:formatCode>
                <c:ptCount val="4"/>
                <c:pt idx="0">
                  <c:v>1</c:v>
                </c:pt>
                <c:pt idx="1">
                  <c:v>1</c:v>
                </c:pt>
                <c:pt idx="2">
                  <c:v>1</c:v>
                </c:pt>
                <c:pt idx="3">
                  <c:v>1</c:v>
                </c:pt>
              </c:numCache>
            </c:numRef>
          </c:val>
          <c:extLst>
            <c:ext xmlns:c16="http://schemas.microsoft.com/office/drawing/2014/chart" uri="{C3380CC4-5D6E-409C-BE32-E72D297353CC}">
              <c16:uniqueId val="{00000000-0D31-46C8-B283-EACCB2842F10}"/>
            </c:ext>
          </c:extLst>
        </c:ser>
        <c:dLbls>
          <c:showLegendKey val="0"/>
          <c:showVal val="0"/>
          <c:showCatName val="0"/>
          <c:showSerName val="0"/>
          <c:showPercent val="0"/>
          <c:showBubbleSize val="0"/>
        </c:dLbls>
        <c:gapWidth val="219"/>
        <c:overlap val="-27"/>
        <c:axId val="564690576"/>
        <c:axId val="564691360"/>
      </c:barChart>
      <c:catAx>
        <c:axId val="564690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691360"/>
        <c:crosses val="autoZero"/>
        <c:auto val="1"/>
        <c:lblAlgn val="ctr"/>
        <c:lblOffset val="100"/>
        <c:noMultiLvlLbl val="0"/>
      </c:catAx>
      <c:valAx>
        <c:axId val="56469136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690576"/>
        <c:crosses val="autoZero"/>
        <c:crossBetween val="between"/>
        <c:majorUnit val="0.25"/>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Percent of Data Elements Feasible within Domain</a:t>
            </a:r>
            <a:r>
              <a:rPr lang="en-US" sz="1200" b="1" baseline="0"/>
              <a:t> - </a:t>
            </a:r>
            <a:r>
              <a:rPr lang="en-US" sz="1200" b="1"/>
              <a:t>Future</a:t>
            </a:r>
          </a:p>
        </c:rich>
      </c:tx>
      <c:layout>
        <c:manualLayout>
          <c:xMode val="edge"/>
          <c:yMode val="edge"/>
          <c:x val="0.14182622457552604"/>
          <c:y val="3.330098287064305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0169315688152436"/>
          <c:y val="0.21924828229700635"/>
          <c:w val="0.86631338746342046"/>
          <c:h val="0.60748395265793487"/>
        </c:manualLayout>
      </c:layout>
      <c:barChart>
        <c:barDir val="col"/>
        <c:grouping val="clustered"/>
        <c:varyColors val="0"/>
        <c:ser>
          <c:idx val="2"/>
          <c:order val="0"/>
          <c:tx>
            <c:v>Future</c:v>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Analysis_Site2!$B$31:$E$31</c:f>
              <c:strCache>
                <c:ptCount val="4"/>
                <c:pt idx="0">
                  <c:v>Data availability</c:v>
                </c:pt>
                <c:pt idx="1">
                  <c:v>Data accuracy</c:v>
                </c:pt>
                <c:pt idx="2">
                  <c:v>Data standards</c:v>
                </c:pt>
                <c:pt idx="3">
                  <c:v>Workflow</c:v>
                </c:pt>
              </c:strCache>
            </c:strRef>
          </c:cat>
          <c:val>
            <c:numRef>
              <c:f>Analysis_Site2!$B$35:$E$35</c:f>
              <c:numCache>
                <c:formatCode>0%</c:formatCode>
                <c:ptCount val="4"/>
                <c:pt idx="0">
                  <c:v>1</c:v>
                </c:pt>
                <c:pt idx="1">
                  <c:v>1</c:v>
                </c:pt>
                <c:pt idx="2">
                  <c:v>1</c:v>
                </c:pt>
                <c:pt idx="3">
                  <c:v>1</c:v>
                </c:pt>
              </c:numCache>
            </c:numRef>
          </c:val>
          <c:extLst>
            <c:ext xmlns:c16="http://schemas.microsoft.com/office/drawing/2014/chart" uri="{C3380CC4-5D6E-409C-BE32-E72D297353CC}">
              <c16:uniqueId val="{00000000-3720-4B4D-BF84-6298F8B3C1EC}"/>
            </c:ext>
          </c:extLst>
        </c:ser>
        <c:dLbls>
          <c:dLblPos val="outEnd"/>
          <c:showLegendKey val="0"/>
          <c:showVal val="1"/>
          <c:showCatName val="0"/>
          <c:showSerName val="0"/>
          <c:showPercent val="0"/>
          <c:showBubbleSize val="0"/>
        </c:dLbls>
        <c:gapWidth val="219"/>
        <c:overlap val="-27"/>
        <c:axId val="564697632"/>
        <c:axId val="564699592"/>
        <c:extLst/>
      </c:barChart>
      <c:catAx>
        <c:axId val="564697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699592"/>
        <c:crosses val="autoZero"/>
        <c:auto val="1"/>
        <c:lblAlgn val="ctr"/>
        <c:lblOffset val="100"/>
        <c:noMultiLvlLbl val="0"/>
      </c:catAx>
      <c:valAx>
        <c:axId val="564699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697632"/>
        <c:crosses val="autoZero"/>
        <c:crossBetween val="between"/>
        <c:majorUnit val="0.25"/>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en-US" sz="1100"/>
              <a:t>Percent of data elements currently </a:t>
            </a:r>
          </a:p>
          <a:p>
            <a:pPr>
              <a:defRPr sz="1100"/>
            </a:pPr>
            <a:r>
              <a:rPr lang="en-US" sz="1100"/>
              <a:t>feasible </a:t>
            </a:r>
            <a:r>
              <a:rPr lang="en-US" sz="1100" b="1" u="sng"/>
              <a:t>within domain</a:t>
            </a:r>
          </a:p>
        </c:rich>
      </c:tx>
      <c:layout>
        <c:manualLayout>
          <c:xMode val="edge"/>
          <c:yMode val="edge"/>
          <c:x val="0.19045229265963701"/>
          <c:y val="0"/>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Analysis_All!$A$8</c:f>
              <c:strCache>
                <c:ptCount val="1"/>
                <c:pt idx="0">
                  <c:v>Percent of data elements currently feasible within domain across sites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Analysis_All!$B$5:$E$5</c:f>
              <c:strCache>
                <c:ptCount val="4"/>
                <c:pt idx="0">
                  <c:v>Data availability</c:v>
                </c:pt>
                <c:pt idx="1">
                  <c:v>Data accuracy</c:v>
                </c:pt>
                <c:pt idx="2">
                  <c:v>Data standards</c:v>
                </c:pt>
                <c:pt idx="3">
                  <c:v>Workflow</c:v>
                </c:pt>
              </c:strCache>
            </c:strRef>
          </c:cat>
          <c:val>
            <c:numRef>
              <c:f>Analysis_All!$B$8:$E$8</c:f>
              <c:numCache>
                <c:formatCode>0%</c:formatCode>
                <c:ptCount val="4"/>
                <c:pt idx="0">
                  <c:v>1</c:v>
                </c:pt>
                <c:pt idx="1">
                  <c:v>1</c:v>
                </c:pt>
                <c:pt idx="2">
                  <c:v>1</c:v>
                </c:pt>
                <c:pt idx="3">
                  <c:v>1</c:v>
                </c:pt>
              </c:numCache>
            </c:numRef>
          </c:val>
          <c:extLst>
            <c:ext xmlns:c16="http://schemas.microsoft.com/office/drawing/2014/chart" uri="{C3380CC4-5D6E-409C-BE32-E72D297353CC}">
              <c16:uniqueId val="{00000000-E70F-47F5-A502-9F1BAC3D63A8}"/>
            </c:ext>
          </c:extLst>
        </c:ser>
        <c:dLbls>
          <c:showLegendKey val="0"/>
          <c:showVal val="0"/>
          <c:showCatName val="0"/>
          <c:showSerName val="0"/>
          <c:showPercent val="0"/>
          <c:showBubbleSize val="0"/>
        </c:dLbls>
        <c:gapWidth val="219"/>
        <c:overlap val="-27"/>
        <c:axId val="564696848"/>
        <c:axId val="564694888"/>
      </c:barChart>
      <c:catAx>
        <c:axId val="5646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694888"/>
        <c:crosses val="autoZero"/>
        <c:auto val="1"/>
        <c:lblAlgn val="ctr"/>
        <c:lblOffset val="100"/>
        <c:noMultiLvlLbl val="0"/>
      </c:catAx>
      <c:valAx>
        <c:axId val="564694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696848"/>
        <c:crosses val="autoZero"/>
        <c:crossBetween val="between"/>
        <c:majorUnit val="0.25"/>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Percent of Data Elements Feasible within Domain</a:t>
            </a:r>
            <a:r>
              <a:rPr lang="en-US" sz="1200" b="1" baseline="0"/>
              <a:t> - </a:t>
            </a:r>
            <a:r>
              <a:rPr lang="en-US" sz="1200" b="1"/>
              <a:t>Future</a:t>
            </a:r>
          </a:p>
        </c:rich>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0173298079437486"/>
          <c:y val="0.26890754607907719"/>
          <c:w val="0.86626092116371756"/>
          <c:h val="0.62127841878031131"/>
        </c:manualLayout>
      </c:layout>
      <c:barChart>
        <c:barDir val="col"/>
        <c:grouping val="clustered"/>
        <c:varyColors val="0"/>
        <c:ser>
          <c:idx val="2"/>
          <c:order val="0"/>
          <c:tx>
            <c:v>Future</c:v>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Analysis_All!$B$14:$E$14</c:f>
              <c:strCache>
                <c:ptCount val="4"/>
                <c:pt idx="0">
                  <c:v>Data availability</c:v>
                </c:pt>
                <c:pt idx="1">
                  <c:v>Data accuracy</c:v>
                </c:pt>
                <c:pt idx="2">
                  <c:v>Data standards</c:v>
                </c:pt>
                <c:pt idx="3">
                  <c:v>Workflow</c:v>
                </c:pt>
              </c:strCache>
            </c:strRef>
          </c:cat>
          <c:val>
            <c:numRef>
              <c:f>Analysis_All!$B$17:$E$17</c:f>
              <c:numCache>
                <c:formatCode>0%</c:formatCode>
                <c:ptCount val="4"/>
                <c:pt idx="0">
                  <c:v>1</c:v>
                </c:pt>
                <c:pt idx="1">
                  <c:v>1</c:v>
                </c:pt>
                <c:pt idx="2">
                  <c:v>1</c:v>
                </c:pt>
                <c:pt idx="3">
                  <c:v>1</c:v>
                </c:pt>
              </c:numCache>
            </c:numRef>
          </c:val>
          <c:extLst>
            <c:ext xmlns:c16="http://schemas.microsoft.com/office/drawing/2014/chart" uri="{C3380CC4-5D6E-409C-BE32-E72D297353CC}">
              <c16:uniqueId val="{00000000-95E5-4004-A5D2-C3E0A0D219F5}"/>
            </c:ext>
          </c:extLst>
        </c:ser>
        <c:dLbls>
          <c:dLblPos val="outEnd"/>
          <c:showLegendKey val="0"/>
          <c:showVal val="1"/>
          <c:showCatName val="0"/>
          <c:showSerName val="0"/>
          <c:showPercent val="0"/>
          <c:showBubbleSize val="0"/>
        </c:dLbls>
        <c:gapWidth val="219"/>
        <c:overlap val="-27"/>
        <c:axId val="564697240"/>
        <c:axId val="564699984"/>
        <c:extLst/>
      </c:barChart>
      <c:catAx>
        <c:axId val="564697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699984"/>
        <c:crosses val="autoZero"/>
        <c:auto val="1"/>
        <c:lblAlgn val="ctr"/>
        <c:lblOffset val="100"/>
        <c:noMultiLvlLbl val="0"/>
      </c:catAx>
      <c:valAx>
        <c:axId val="564699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4697240"/>
        <c:crosses val="autoZero"/>
        <c:crossBetween val="between"/>
        <c:majorUnit val="0.25"/>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5</xdr:col>
      <xdr:colOff>657225</xdr:colOff>
      <xdr:row>4</xdr:row>
      <xdr:rowOff>3174</xdr:rowOff>
    </xdr:from>
    <xdr:to>
      <xdr:col>11</xdr:col>
      <xdr:colOff>2028825</xdr:colOff>
      <xdr:row>17</xdr:row>
      <xdr:rowOff>165100</xdr:rowOff>
    </xdr:to>
    <xdr:graphicFrame macro="">
      <xdr:nvGraphicFramePr>
        <xdr:cNvPr id="6" name="Chart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457200</xdr:colOff>
      <xdr:row>24</xdr:row>
      <xdr:rowOff>3016</xdr:rowOff>
    </xdr:from>
    <xdr:to>
      <xdr:col>11</xdr:col>
      <xdr:colOff>1911350</xdr:colOff>
      <xdr:row>32</xdr:row>
      <xdr:rowOff>190500</xdr:rowOff>
    </xdr:to>
    <xdr:graphicFrame macro="">
      <xdr:nvGraphicFramePr>
        <xdr:cNvPr id="7" name="Chart 6">
          <a:extLst>
            <a:ext uri="{FF2B5EF4-FFF2-40B4-BE49-F238E27FC236}">
              <a16:creationId xmlns:a16="http://schemas.microsoft.com/office/drawing/2014/main" id="{00000000-0008-0000-05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9525</xdr:colOff>
      <xdr:row>4</xdr:row>
      <xdr:rowOff>0</xdr:rowOff>
    </xdr:from>
    <xdr:to>
      <xdr:col>11</xdr:col>
      <xdr:colOff>2047875</xdr:colOff>
      <xdr:row>17</xdr:row>
      <xdr:rowOff>25400</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24</xdr:row>
      <xdr:rowOff>3016</xdr:rowOff>
    </xdr:from>
    <xdr:to>
      <xdr:col>12</xdr:col>
      <xdr:colOff>0</xdr:colOff>
      <xdr:row>32</xdr:row>
      <xdr:rowOff>19050</xdr:rowOff>
    </xdr:to>
    <xdr:graphicFrame macro="">
      <xdr:nvGraphicFramePr>
        <xdr:cNvPr id="3" name="Chart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11</xdr:col>
      <xdr:colOff>302559</xdr:colOff>
      <xdr:row>4</xdr:row>
      <xdr:rowOff>84108</xdr:rowOff>
    </xdr:from>
    <xdr:to>
      <xdr:col>11</xdr:col>
      <xdr:colOff>4620559</xdr:colOff>
      <xdr:row>13</xdr:row>
      <xdr:rowOff>9526</xdr:rowOff>
    </xdr:to>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421901</xdr:colOff>
      <xdr:row>16</xdr:row>
      <xdr:rowOff>91730</xdr:rowOff>
    </xdr:from>
    <xdr:to>
      <xdr:col>11</xdr:col>
      <xdr:colOff>4724026</xdr:colOff>
      <xdr:row>28</xdr:row>
      <xdr:rowOff>28575</xdr:rowOff>
    </xdr:to>
    <xdr:graphicFrame macro="">
      <xdr:nvGraphicFramePr>
        <xdr:cNvPr id="3" name="Chart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mids-hospital-mdm.com/Users/JPu/AppData/Local/Microsoft/Windows/Temporary%20Internet%20Files/Content.Outlook/L033NILE/Final%20Feasibility%20Scorecard_v1%200%20(2)_4sites_with_summary%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GIN HERE"/>
      <sheetName val="Overview"/>
      <sheetName val="Scorecard 1"/>
      <sheetName val="Scorecard 2"/>
      <sheetName val="Scorecard 3"/>
      <sheetName val="Scorecard 4"/>
      <sheetName val="Analysis1"/>
      <sheetName val="Analysis2"/>
      <sheetName val="Analysis3"/>
      <sheetName val="Analysis4"/>
      <sheetName val="Scorecard_ALL"/>
      <sheetName val="Scorecard Definitions"/>
      <sheetName val="Value Sets"/>
      <sheetName val="Value Set Evaluation"/>
    </sheetNames>
    <sheetDataSet>
      <sheetData sheetId="0"/>
      <sheetData sheetId="1">
        <row r="1">
          <cell r="A1" t="str">
            <v xml:space="preserve">Measure Title: </v>
          </cell>
        </row>
      </sheetData>
      <sheetData sheetId="2"/>
      <sheetData sheetId="3"/>
      <sheetData sheetId="4"/>
      <sheetData sheetId="5"/>
      <sheetData sheetId="6"/>
      <sheetData sheetId="7"/>
      <sheetData sheetId="8"/>
      <sheetData sheetId="9"/>
      <sheetData sheetId="10">
        <row r="5">
          <cell r="D5" t="str">
            <v>DATA AVAILABILITY</v>
          </cell>
        </row>
      </sheetData>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tabSelected="1" zoomScaleNormal="100" workbookViewId="0">
      <selection activeCell="B42" sqref="B42"/>
    </sheetView>
  </sheetViews>
  <sheetFormatPr defaultColWidth="11" defaultRowHeight="15.6" x14ac:dyDescent="0.3"/>
  <cols>
    <col min="8" max="8" width="16.5" customWidth="1"/>
    <col min="13" max="13" width="12.09765625" customWidth="1"/>
    <col min="14" max="14" width="15.19921875" customWidth="1"/>
  </cols>
  <sheetData>
    <row r="1" spans="1:14" ht="21" x14ac:dyDescent="0.4">
      <c r="A1" s="146" t="s">
        <v>361</v>
      </c>
      <c r="B1" s="146"/>
      <c r="C1" s="146"/>
      <c r="D1" s="146"/>
      <c r="E1" s="146"/>
      <c r="F1" s="146"/>
      <c r="G1" s="146"/>
      <c r="H1" s="146"/>
      <c r="I1" s="146"/>
      <c r="J1" s="146"/>
      <c r="K1" s="146"/>
      <c r="L1" s="146"/>
      <c r="M1" s="146"/>
      <c r="N1" s="146"/>
    </row>
    <row r="4" spans="1:14" x14ac:dyDescent="0.3">
      <c r="A4" s="26" t="s">
        <v>90</v>
      </c>
      <c r="J4" s="47"/>
    </row>
    <row r="6" spans="1:14" x14ac:dyDescent="0.3">
      <c r="A6" s="8" t="s">
        <v>91</v>
      </c>
      <c r="B6" s="9"/>
      <c r="C6" s="9"/>
      <c r="D6" s="9"/>
      <c r="E6" s="9"/>
      <c r="F6" s="9"/>
      <c r="G6" s="9"/>
      <c r="H6" s="9"/>
      <c r="I6" s="9"/>
      <c r="J6" s="9"/>
      <c r="K6" s="9"/>
      <c r="L6" s="9"/>
      <c r="M6" s="10"/>
    </row>
    <row r="7" spans="1:14" x14ac:dyDescent="0.3">
      <c r="A7" s="11" t="s">
        <v>61</v>
      </c>
      <c r="B7" s="12"/>
      <c r="C7" s="12"/>
      <c r="D7" s="12" t="s">
        <v>362</v>
      </c>
      <c r="E7" s="12"/>
      <c r="F7" s="12"/>
      <c r="G7" s="12"/>
      <c r="H7" s="12"/>
      <c r="I7" s="12"/>
      <c r="J7" s="12"/>
      <c r="K7" s="12"/>
      <c r="L7" s="12"/>
      <c r="M7" s="13"/>
    </row>
    <row r="8" spans="1:14" x14ac:dyDescent="0.3">
      <c r="A8" s="11" t="s">
        <v>363</v>
      </c>
      <c r="B8" s="12"/>
      <c r="C8" s="12"/>
      <c r="D8" s="12" t="s">
        <v>364</v>
      </c>
      <c r="E8" s="12"/>
      <c r="F8" s="12"/>
      <c r="G8" s="12"/>
      <c r="H8" s="12"/>
      <c r="I8" s="12"/>
      <c r="J8" s="12"/>
      <c r="K8" s="12"/>
      <c r="L8" s="12"/>
      <c r="M8" s="13"/>
      <c r="N8" s="47"/>
    </row>
    <row r="9" spans="1:14" x14ac:dyDescent="0.3">
      <c r="A9" s="11" t="s">
        <v>365</v>
      </c>
      <c r="B9" s="12"/>
      <c r="C9" s="12"/>
      <c r="D9" s="12" t="s">
        <v>366</v>
      </c>
      <c r="E9" s="12"/>
      <c r="F9" s="12"/>
      <c r="G9" s="12"/>
      <c r="H9" s="12"/>
      <c r="I9" s="12"/>
      <c r="J9" s="12"/>
      <c r="K9" s="12"/>
      <c r="L9" s="12"/>
      <c r="M9" s="13"/>
      <c r="N9" s="47"/>
    </row>
    <row r="10" spans="1:14" x14ac:dyDescent="0.3">
      <c r="A10" s="11" t="s">
        <v>393</v>
      </c>
      <c r="B10" s="12"/>
      <c r="C10" s="12" t="s">
        <v>0</v>
      </c>
      <c r="D10" s="12" t="s">
        <v>367</v>
      </c>
      <c r="E10" s="12"/>
      <c r="F10" s="12"/>
      <c r="G10" s="12"/>
      <c r="H10" s="12"/>
      <c r="I10" s="12"/>
      <c r="J10" s="12"/>
      <c r="K10" s="12"/>
      <c r="L10" s="12"/>
      <c r="M10" s="13"/>
      <c r="N10" s="47"/>
    </row>
    <row r="11" spans="1:14" x14ac:dyDescent="0.3">
      <c r="A11" s="11" t="s">
        <v>394</v>
      </c>
      <c r="B11" s="12"/>
      <c r="C11" s="12"/>
      <c r="D11" s="12" t="s">
        <v>114</v>
      </c>
      <c r="E11" s="12"/>
      <c r="F11" s="12"/>
      <c r="G11" s="12"/>
      <c r="H11" s="12"/>
      <c r="I11" s="12"/>
      <c r="J11" s="12"/>
      <c r="K11" s="12"/>
      <c r="L11" s="12"/>
      <c r="M11" s="13"/>
      <c r="N11" s="47"/>
    </row>
    <row r="12" spans="1:14" x14ac:dyDescent="0.3">
      <c r="A12" s="11" t="s">
        <v>395</v>
      </c>
      <c r="B12" s="12"/>
      <c r="C12" s="12"/>
      <c r="D12" s="12" t="s">
        <v>368</v>
      </c>
      <c r="E12" s="12"/>
      <c r="F12" s="12"/>
      <c r="G12" s="12"/>
      <c r="H12" s="12"/>
      <c r="I12" s="12"/>
      <c r="J12" s="12"/>
      <c r="K12" s="12"/>
      <c r="L12" s="12"/>
      <c r="M12" s="13"/>
    </row>
    <row r="13" spans="1:14" x14ac:dyDescent="0.3">
      <c r="A13" s="11" t="s">
        <v>396</v>
      </c>
      <c r="B13" s="12"/>
      <c r="C13" s="12"/>
      <c r="D13" s="12" t="s">
        <v>369</v>
      </c>
      <c r="E13" s="12"/>
      <c r="F13" s="12"/>
      <c r="G13" s="12"/>
      <c r="H13" s="12"/>
      <c r="I13" s="12"/>
      <c r="J13" s="12"/>
      <c r="K13" s="12"/>
      <c r="L13" s="12"/>
      <c r="M13" s="13"/>
      <c r="N13" s="47"/>
    </row>
    <row r="14" spans="1:14" x14ac:dyDescent="0.3">
      <c r="A14" s="14" t="s">
        <v>397</v>
      </c>
      <c r="B14" s="15"/>
      <c r="C14" s="15"/>
      <c r="D14" s="15" t="s">
        <v>370</v>
      </c>
      <c r="E14" s="15"/>
      <c r="F14" s="15"/>
      <c r="G14" s="15"/>
      <c r="H14" s="15"/>
      <c r="I14" s="15"/>
      <c r="J14" s="15"/>
      <c r="K14" s="15"/>
      <c r="L14" s="15"/>
      <c r="M14" s="16"/>
      <c r="N14" s="47"/>
    </row>
    <row r="16" spans="1:14" x14ac:dyDescent="0.3">
      <c r="A16" s="26" t="s">
        <v>1</v>
      </c>
      <c r="B16" s="26"/>
      <c r="C16" s="26" t="s">
        <v>371</v>
      </c>
      <c r="D16" s="26"/>
      <c r="E16" s="26"/>
      <c r="F16" s="26"/>
      <c r="N16" s="48"/>
    </row>
    <row r="17" spans="1:14" x14ac:dyDescent="0.3">
      <c r="A17" s="26" t="s">
        <v>372</v>
      </c>
      <c r="B17" s="26"/>
      <c r="C17" s="26"/>
      <c r="D17" s="26"/>
      <c r="E17" s="26"/>
      <c r="F17" s="26"/>
    </row>
    <row r="19" spans="1:14" x14ac:dyDescent="0.3">
      <c r="A19" s="17" t="s">
        <v>2</v>
      </c>
      <c r="B19" s="18" t="s">
        <v>373</v>
      </c>
      <c r="C19" s="18"/>
      <c r="D19" s="18"/>
      <c r="E19" s="18"/>
      <c r="F19" s="18"/>
      <c r="G19" s="18"/>
      <c r="H19" s="18"/>
      <c r="I19" s="18"/>
      <c r="J19" s="18"/>
      <c r="K19" s="18"/>
      <c r="L19" s="18"/>
      <c r="M19" s="18"/>
      <c r="N19" s="19"/>
    </row>
    <row r="20" spans="1:14" x14ac:dyDescent="0.3">
      <c r="A20" s="20" t="s">
        <v>3</v>
      </c>
      <c r="B20" s="21" t="s">
        <v>374</v>
      </c>
      <c r="C20" s="21"/>
      <c r="D20" s="21"/>
      <c r="E20" s="21"/>
      <c r="F20" s="21"/>
      <c r="G20" s="21"/>
      <c r="H20" s="21"/>
      <c r="I20" s="21"/>
      <c r="J20" s="21"/>
      <c r="K20" s="21"/>
      <c r="L20" s="21"/>
      <c r="M20" s="21"/>
      <c r="N20" s="22"/>
    </row>
    <row r="21" spans="1:14" x14ac:dyDescent="0.3">
      <c r="A21" s="20" t="s">
        <v>375</v>
      </c>
      <c r="B21" s="21" t="s">
        <v>376</v>
      </c>
      <c r="C21" s="21"/>
      <c r="D21" s="21"/>
      <c r="E21" s="21"/>
      <c r="F21" s="21"/>
      <c r="G21" s="21"/>
      <c r="H21" s="21"/>
      <c r="I21" s="21"/>
      <c r="J21" s="21"/>
      <c r="K21" s="21"/>
      <c r="L21" s="21"/>
      <c r="M21" s="21"/>
      <c r="N21" s="22"/>
    </row>
    <row r="22" spans="1:14" x14ac:dyDescent="0.3">
      <c r="A22" s="20" t="s">
        <v>377</v>
      </c>
      <c r="B22" s="21" t="s">
        <v>378</v>
      </c>
      <c r="C22" s="21"/>
      <c r="D22" s="21"/>
      <c r="E22" s="21"/>
      <c r="F22" s="21"/>
      <c r="G22" s="21"/>
      <c r="H22" s="21"/>
      <c r="I22" s="21"/>
      <c r="J22" s="21"/>
      <c r="K22" s="21"/>
      <c r="L22" s="21"/>
      <c r="M22" s="21"/>
      <c r="N22" s="22"/>
    </row>
    <row r="23" spans="1:14" x14ac:dyDescent="0.3">
      <c r="A23" s="20" t="s">
        <v>379</v>
      </c>
      <c r="B23" s="21" t="s">
        <v>380</v>
      </c>
      <c r="C23" s="21"/>
      <c r="D23" s="21"/>
      <c r="E23" s="21"/>
      <c r="F23" s="21"/>
      <c r="G23" s="21"/>
      <c r="H23" s="21"/>
      <c r="I23" s="21"/>
      <c r="J23" s="21"/>
      <c r="K23" s="21"/>
      <c r="L23" s="21"/>
      <c r="M23" s="21"/>
      <c r="N23" s="22"/>
    </row>
    <row r="24" spans="1:14" x14ac:dyDescent="0.3">
      <c r="A24" s="20"/>
      <c r="B24" s="21" t="s">
        <v>381</v>
      </c>
      <c r="C24" s="21"/>
      <c r="D24" s="21"/>
      <c r="E24" s="21"/>
      <c r="F24" s="21"/>
      <c r="G24" s="21"/>
      <c r="H24" s="21"/>
      <c r="I24" s="21"/>
      <c r="J24" s="21"/>
      <c r="K24" s="21"/>
      <c r="L24" s="21"/>
      <c r="M24" s="21"/>
      <c r="N24" s="22"/>
    </row>
    <row r="25" spans="1:14" x14ac:dyDescent="0.3">
      <c r="A25" s="20" t="s">
        <v>382</v>
      </c>
      <c r="B25" s="21" t="s">
        <v>383</v>
      </c>
      <c r="C25" s="21"/>
      <c r="D25" s="21"/>
      <c r="E25" s="21"/>
      <c r="F25" s="21"/>
      <c r="G25" s="21"/>
      <c r="H25" s="21"/>
      <c r="I25" s="21"/>
      <c r="J25" s="21"/>
      <c r="K25" s="21"/>
      <c r="L25" s="21"/>
      <c r="M25" s="21"/>
      <c r="N25" s="22"/>
    </row>
    <row r="26" spans="1:14" x14ac:dyDescent="0.3">
      <c r="A26" s="20"/>
      <c r="B26" s="21" t="s">
        <v>381</v>
      </c>
      <c r="C26" s="21"/>
      <c r="D26" s="21"/>
      <c r="E26" s="21"/>
      <c r="F26" s="21"/>
      <c r="G26" s="21"/>
      <c r="H26" s="21"/>
      <c r="I26" s="21"/>
      <c r="J26" s="21"/>
      <c r="K26" s="21"/>
      <c r="L26" s="21"/>
      <c r="M26" s="21"/>
      <c r="N26" s="22"/>
    </row>
    <row r="27" spans="1:14" x14ac:dyDescent="0.3">
      <c r="A27" s="20" t="s">
        <v>384</v>
      </c>
      <c r="B27" s="21" t="s">
        <v>385</v>
      </c>
      <c r="C27" s="21"/>
      <c r="D27" s="21"/>
      <c r="E27" s="21"/>
      <c r="F27" s="21"/>
      <c r="G27" s="21"/>
      <c r="H27" s="21"/>
      <c r="I27" s="21"/>
      <c r="J27" s="21"/>
      <c r="K27" s="21"/>
      <c r="L27" s="21"/>
      <c r="M27" s="21"/>
      <c r="N27" s="22"/>
    </row>
    <row r="28" spans="1:14" x14ac:dyDescent="0.3">
      <c r="A28" s="20"/>
      <c r="B28" s="21" t="s">
        <v>386</v>
      </c>
      <c r="C28" s="21"/>
      <c r="D28" s="21"/>
      <c r="E28" s="21"/>
      <c r="F28" s="21"/>
      <c r="G28" s="21"/>
      <c r="H28" s="21"/>
      <c r="I28" s="21"/>
      <c r="J28" s="21"/>
      <c r="K28" s="21"/>
      <c r="L28" s="21"/>
      <c r="M28" s="21"/>
      <c r="N28" s="22"/>
    </row>
    <row r="29" spans="1:14" x14ac:dyDescent="0.3">
      <c r="A29" s="20" t="s">
        <v>387</v>
      </c>
      <c r="B29" s="21" t="s">
        <v>388</v>
      </c>
      <c r="C29" s="21"/>
      <c r="D29" s="21"/>
      <c r="E29" s="21"/>
      <c r="F29" s="21"/>
      <c r="G29" s="21"/>
      <c r="H29" s="21"/>
      <c r="I29" s="21"/>
      <c r="J29" s="21"/>
      <c r="K29" s="21"/>
      <c r="L29" s="21"/>
      <c r="M29" s="21"/>
      <c r="N29" s="22"/>
    </row>
    <row r="30" spans="1:14" x14ac:dyDescent="0.3">
      <c r="A30" s="20" t="s">
        <v>389</v>
      </c>
      <c r="B30" s="21" t="s">
        <v>390</v>
      </c>
      <c r="C30" s="21"/>
      <c r="D30" s="21"/>
      <c r="E30" s="21"/>
      <c r="F30" s="21"/>
      <c r="G30" s="21"/>
      <c r="H30" s="21"/>
      <c r="I30" s="21"/>
      <c r="J30" s="21"/>
      <c r="K30" s="21"/>
      <c r="L30" s="21"/>
      <c r="M30" s="21"/>
      <c r="N30" s="22"/>
    </row>
    <row r="31" spans="1:14" x14ac:dyDescent="0.3">
      <c r="A31" s="23" t="s">
        <v>391</v>
      </c>
      <c r="B31" s="24" t="s">
        <v>392</v>
      </c>
      <c r="C31" s="24"/>
      <c r="D31" s="24"/>
      <c r="E31" s="24"/>
      <c r="F31" s="24"/>
      <c r="G31" s="24"/>
      <c r="H31" s="24"/>
      <c r="I31" s="24"/>
      <c r="J31" s="24"/>
      <c r="K31" s="24"/>
      <c r="L31" s="24"/>
      <c r="M31" s="24"/>
      <c r="N31" s="25"/>
    </row>
  </sheetData>
  <sheetProtection formatCells="0" formatColumns="0" formatRows="0"/>
  <mergeCells count="1">
    <mergeCell ref="A1:N1"/>
  </mergeCells>
  <printOptions horizontalCentered="1"/>
  <pageMargins left="0.7" right="0.7" top="0.75" bottom="0.75" header="0.3" footer="0.3"/>
  <pageSetup scale="68" orientation="landscape"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N42"/>
  <sheetViews>
    <sheetView workbookViewId="0">
      <selection activeCell="N27" sqref="N27"/>
    </sheetView>
  </sheetViews>
  <sheetFormatPr defaultRowHeight="15.6" x14ac:dyDescent="0.3"/>
  <cols>
    <col min="1" max="1" width="21" customWidth="1"/>
    <col min="9" max="9" width="9.5" customWidth="1"/>
  </cols>
  <sheetData>
    <row r="1" spans="1:14" ht="21" x14ac:dyDescent="0.4">
      <c r="A1" s="146" t="s">
        <v>87</v>
      </c>
      <c r="B1" s="146"/>
      <c r="C1" s="146"/>
      <c r="D1" s="146"/>
      <c r="E1" s="146"/>
      <c r="F1" s="146"/>
      <c r="G1" s="146"/>
      <c r="H1" s="146"/>
      <c r="I1" s="146"/>
      <c r="J1" s="46"/>
      <c r="K1" s="46"/>
      <c r="L1" s="46"/>
      <c r="M1" s="46"/>
      <c r="N1" s="46"/>
    </row>
    <row r="2" spans="1:14" x14ac:dyDescent="0.3">
      <c r="J2" s="29"/>
      <c r="K2" s="29"/>
      <c r="L2" s="29"/>
      <c r="M2" s="29"/>
      <c r="N2" s="29"/>
    </row>
    <row r="3" spans="1:14" x14ac:dyDescent="0.3">
      <c r="A3" s="32" t="s">
        <v>62</v>
      </c>
      <c r="B3" s="32"/>
      <c r="C3" s="32"/>
      <c r="D3" s="32"/>
      <c r="E3" s="32"/>
      <c r="F3" s="33"/>
      <c r="G3" s="33"/>
      <c r="H3" s="33"/>
      <c r="I3" s="33"/>
      <c r="J3" s="29"/>
      <c r="K3" s="29"/>
      <c r="L3" s="29"/>
      <c r="M3" s="29"/>
      <c r="N3" s="29"/>
    </row>
    <row r="4" spans="1:14" x14ac:dyDescent="0.3">
      <c r="A4" s="27" t="s">
        <v>35</v>
      </c>
      <c r="B4" s="28" t="s">
        <v>63</v>
      </c>
      <c r="C4" s="28"/>
      <c r="D4" s="28"/>
      <c r="E4" s="28"/>
      <c r="F4" s="5"/>
      <c r="G4" s="5"/>
      <c r="H4" s="5"/>
      <c r="I4" s="5"/>
      <c r="J4" s="29"/>
      <c r="K4" s="29"/>
      <c r="L4" s="29"/>
      <c r="M4" s="29"/>
      <c r="N4" s="29"/>
    </row>
    <row r="5" spans="1:14" x14ac:dyDescent="0.3">
      <c r="A5" s="30" t="s">
        <v>36</v>
      </c>
      <c r="B5" s="31" t="s">
        <v>64</v>
      </c>
      <c r="C5" s="31"/>
      <c r="D5" s="31"/>
      <c r="E5" s="31"/>
      <c r="F5" s="7"/>
      <c r="G5" s="7"/>
      <c r="H5" s="7"/>
      <c r="I5" s="7"/>
      <c r="J5" s="29"/>
      <c r="K5" s="29"/>
      <c r="L5" s="29"/>
      <c r="M5" s="29"/>
      <c r="N5" s="29"/>
    </row>
    <row r="6" spans="1:14" ht="16.2" thickBot="1" x14ac:dyDescent="0.35"/>
    <row r="7" spans="1:14" ht="45.75" customHeight="1" x14ac:dyDescent="0.3">
      <c r="A7" s="42" t="s">
        <v>34</v>
      </c>
      <c r="B7" s="192" t="s">
        <v>86</v>
      </c>
      <c r="C7" s="192"/>
      <c r="D7" s="192"/>
      <c r="E7" s="192"/>
      <c r="F7" s="192"/>
      <c r="G7" s="192"/>
      <c r="H7" s="192"/>
      <c r="I7" s="193"/>
    </row>
    <row r="8" spans="1:14" ht="16.2" thickBot="1" x14ac:dyDescent="0.35">
      <c r="A8" s="43" t="s">
        <v>37</v>
      </c>
      <c r="B8" s="188" t="s">
        <v>65</v>
      </c>
      <c r="C8" s="188"/>
      <c r="D8" s="188"/>
      <c r="E8" s="188"/>
      <c r="F8" s="188"/>
      <c r="G8" s="188"/>
      <c r="H8" s="188"/>
      <c r="I8" s="189"/>
    </row>
    <row r="9" spans="1:14" ht="22.05" customHeight="1" x14ac:dyDescent="0.3">
      <c r="A9" s="35">
        <v>3</v>
      </c>
      <c r="B9" s="36" t="s">
        <v>133</v>
      </c>
      <c r="C9" s="36"/>
      <c r="D9" s="36"/>
      <c r="E9" s="36"/>
      <c r="F9" s="36"/>
      <c r="G9" s="36"/>
      <c r="H9" s="36"/>
      <c r="I9" s="37"/>
    </row>
    <row r="10" spans="1:14" ht="22.05" customHeight="1" x14ac:dyDescent="0.3">
      <c r="A10" s="38">
        <v>1</v>
      </c>
      <c r="B10" s="6" t="s">
        <v>134</v>
      </c>
      <c r="C10" s="6"/>
      <c r="D10" s="6"/>
      <c r="E10" s="6"/>
      <c r="F10" s="6"/>
      <c r="G10" s="6"/>
      <c r="H10" s="6"/>
      <c r="I10" s="39"/>
    </row>
    <row r="11" spans="1:14" ht="16.2" thickBot="1" x14ac:dyDescent="0.35">
      <c r="A11" s="44"/>
      <c r="B11" s="44"/>
      <c r="C11" s="44"/>
      <c r="D11" s="44"/>
      <c r="E11" s="44"/>
      <c r="F11" s="44"/>
      <c r="G11" s="44"/>
      <c r="H11" s="44"/>
      <c r="I11" s="44"/>
    </row>
    <row r="12" spans="1:14" ht="43.5" customHeight="1" x14ac:dyDescent="0.3">
      <c r="A12" s="42" t="s">
        <v>40</v>
      </c>
      <c r="B12" s="190" t="s">
        <v>74</v>
      </c>
      <c r="C12" s="190"/>
      <c r="D12" s="190"/>
      <c r="E12" s="190"/>
      <c r="F12" s="190"/>
      <c r="G12" s="190"/>
      <c r="H12" s="190"/>
      <c r="I12" s="191"/>
    </row>
    <row r="13" spans="1:14" ht="16.2" thickBot="1" x14ac:dyDescent="0.35">
      <c r="A13" s="43" t="s">
        <v>37</v>
      </c>
      <c r="B13" s="188" t="s">
        <v>76</v>
      </c>
      <c r="C13" s="188"/>
      <c r="D13" s="188"/>
      <c r="E13" s="188"/>
      <c r="F13" s="188"/>
      <c r="G13" s="188"/>
      <c r="H13" s="188"/>
      <c r="I13" s="189"/>
    </row>
    <row r="14" spans="1:14" ht="22.05" customHeight="1" x14ac:dyDescent="0.3">
      <c r="A14" s="35">
        <v>3</v>
      </c>
      <c r="B14" s="36" t="s">
        <v>92</v>
      </c>
      <c r="C14" s="36"/>
      <c r="D14" s="36"/>
      <c r="E14" s="36"/>
      <c r="F14" s="36"/>
      <c r="G14" s="36"/>
      <c r="H14" s="36"/>
      <c r="I14" s="37"/>
    </row>
    <row r="15" spans="1:14" ht="22.05" customHeight="1" x14ac:dyDescent="0.3">
      <c r="A15" s="38">
        <v>2</v>
      </c>
      <c r="B15" s="49" t="s">
        <v>93</v>
      </c>
      <c r="C15" s="6"/>
      <c r="D15" s="6"/>
      <c r="E15" s="6"/>
      <c r="F15" s="6"/>
      <c r="G15" s="6"/>
      <c r="H15" s="6"/>
      <c r="I15" s="39"/>
    </row>
    <row r="16" spans="1:14" ht="22.05" customHeight="1" x14ac:dyDescent="0.3">
      <c r="A16" s="38"/>
      <c r="B16" s="6" t="s">
        <v>75</v>
      </c>
      <c r="C16" s="6"/>
      <c r="D16" s="6"/>
      <c r="E16" s="6"/>
      <c r="F16" s="6"/>
      <c r="G16" s="6"/>
      <c r="H16" s="6"/>
      <c r="I16" s="39"/>
    </row>
    <row r="17" spans="1:9" ht="22.05" customHeight="1" x14ac:dyDescent="0.3">
      <c r="A17" s="38">
        <v>1</v>
      </c>
      <c r="B17" s="6" t="s">
        <v>68</v>
      </c>
      <c r="C17" s="6"/>
      <c r="D17" s="6"/>
      <c r="E17" s="6"/>
      <c r="F17" s="6"/>
      <c r="G17" s="6"/>
      <c r="H17" s="6"/>
      <c r="I17" s="39"/>
    </row>
    <row r="18" spans="1:9" x14ac:dyDescent="0.3">
      <c r="A18" s="6"/>
      <c r="B18" s="6"/>
      <c r="C18" s="6"/>
      <c r="D18" s="6"/>
      <c r="E18" s="6"/>
      <c r="F18" s="6"/>
      <c r="G18" s="6"/>
      <c r="H18" s="6"/>
      <c r="I18" s="39"/>
    </row>
    <row r="19" spans="1:9" x14ac:dyDescent="0.3">
      <c r="B19" t="s">
        <v>66</v>
      </c>
      <c r="I19" s="39"/>
    </row>
    <row r="20" spans="1:9" x14ac:dyDescent="0.3">
      <c r="B20" t="s">
        <v>67</v>
      </c>
      <c r="I20" s="39"/>
    </row>
    <row r="21" spans="1:9" ht="16.2" thickBot="1" x14ac:dyDescent="0.35">
      <c r="A21" s="34"/>
      <c r="B21" s="34" t="s">
        <v>69</v>
      </c>
      <c r="C21" s="34"/>
      <c r="D21" s="34"/>
      <c r="E21" s="34"/>
      <c r="F21" s="34"/>
      <c r="G21" s="34"/>
      <c r="H21" s="34"/>
      <c r="I21" s="41"/>
    </row>
    <row r="22" spans="1:9" ht="16.2" thickBot="1" x14ac:dyDescent="0.35">
      <c r="A22" s="45"/>
      <c r="B22" s="45"/>
      <c r="C22" s="45"/>
      <c r="D22" s="45"/>
      <c r="E22" s="45"/>
      <c r="F22" s="45"/>
      <c r="G22" s="45"/>
      <c r="H22" s="45"/>
      <c r="I22" s="45"/>
    </row>
    <row r="23" spans="1:9" ht="43.5" customHeight="1" x14ac:dyDescent="0.3">
      <c r="A23" s="42" t="s">
        <v>41</v>
      </c>
      <c r="B23" s="192" t="s">
        <v>70</v>
      </c>
      <c r="C23" s="192"/>
      <c r="D23" s="192"/>
      <c r="E23" s="192"/>
      <c r="F23" s="192"/>
      <c r="G23" s="192"/>
      <c r="H23" s="192"/>
      <c r="I23" s="193"/>
    </row>
    <row r="24" spans="1:9" ht="16.2" thickBot="1" x14ac:dyDescent="0.35">
      <c r="A24" s="43" t="s">
        <v>37</v>
      </c>
      <c r="B24" s="188" t="s">
        <v>76</v>
      </c>
      <c r="C24" s="188"/>
      <c r="D24" s="188"/>
      <c r="E24" s="188"/>
      <c r="F24" s="188"/>
      <c r="G24" s="188"/>
      <c r="H24" s="188"/>
      <c r="I24" s="189"/>
    </row>
    <row r="25" spans="1:9" x14ac:dyDescent="0.3">
      <c r="A25" s="35">
        <v>3</v>
      </c>
      <c r="B25" s="36" t="s">
        <v>71</v>
      </c>
      <c r="C25" s="36"/>
      <c r="D25" s="36"/>
      <c r="E25" s="36"/>
      <c r="F25" s="36"/>
      <c r="G25" s="36"/>
      <c r="H25" s="36"/>
      <c r="I25" s="37"/>
    </row>
    <row r="26" spans="1:9" x14ac:dyDescent="0.3">
      <c r="A26" s="38">
        <v>2</v>
      </c>
      <c r="B26" s="6" t="s">
        <v>359</v>
      </c>
      <c r="C26" s="6"/>
      <c r="D26" s="6"/>
      <c r="E26" s="6"/>
      <c r="F26" s="6"/>
      <c r="G26" s="6"/>
      <c r="H26" s="6"/>
      <c r="I26" s="39"/>
    </row>
    <row r="27" spans="1:9" x14ac:dyDescent="0.3">
      <c r="A27" s="38"/>
      <c r="B27" s="6" t="s">
        <v>77</v>
      </c>
      <c r="C27" s="6"/>
      <c r="D27" s="6"/>
      <c r="E27" s="6"/>
      <c r="F27" s="6"/>
      <c r="G27" s="6"/>
      <c r="H27" s="6"/>
      <c r="I27" s="39"/>
    </row>
    <row r="28" spans="1:9" x14ac:dyDescent="0.3">
      <c r="A28" s="38"/>
      <c r="B28" s="6" t="s">
        <v>78</v>
      </c>
      <c r="C28" s="6"/>
      <c r="D28" s="6"/>
      <c r="E28" s="6"/>
      <c r="F28" s="6"/>
      <c r="G28" s="6"/>
      <c r="H28" s="6"/>
      <c r="I28" s="39"/>
    </row>
    <row r="29" spans="1:9" ht="16.2" thickBot="1" x14ac:dyDescent="0.35">
      <c r="A29" s="43">
        <v>1</v>
      </c>
      <c r="B29" s="34" t="s">
        <v>72</v>
      </c>
      <c r="C29" s="34"/>
      <c r="D29" s="34"/>
      <c r="E29" s="34"/>
      <c r="F29" s="34"/>
      <c r="G29" s="34"/>
      <c r="H29" s="34"/>
      <c r="I29" s="41"/>
    </row>
    <row r="30" spans="1:9" ht="16.2" thickBot="1" x14ac:dyDescent="0.35">
      <c r="A30" s="45"/>
      <c r="B30" s="45"/>
      <c r="C30" s="45"/>
      <c r="D30" s="45"/>
      <c r="E30" s="45"/>
      <c r="F30" s="45"/>
      <c r="G30" s="45"/>
      <c r="H30" s="45"/>
      <c r="I30" s="45"/>
    </row>
    <row r="31" spans="1:9" ht="52.5" customHeight="1" x14ac:dyDescent="0.3">
      <c r="A31" s="42" t="s">
        <v>43</v>
      </c>
      <c r="B31" s="190" t="s">
        <v>44</v>
      </c>
      <c r="C31" s="190"/>
      <c r="D31" s="190"/>
      <c r="E31" s="190"/>
      <c r="F31" s="190"/>
      <c r="G31" s="190"/>
      <c r="H31" s="190"/>
      <c r="I31" s="191"/>
    </row>
    <row r="32" spans="1:9" ht="16.2" thickBot="1" x14ac:dyDescent="0.35">
      <c r="A32" s="43" t="s">
        <v>37</v>
      </c>
      <c r="B32" s="188" t="s">
        <v>76</v>
      </c>
      <c r="C32" s="188"/>
      <c r="D32" s="188"/>
      <c r="E32" s="188"/>
      <c r="F32" s="188"/>
      <c r="G32" s="188"/>
      <c r="H32" s="188"/>
      <c r="I32" s="189"/>
    </row>
    <row r="33" spans="1:11" x14ac:dyDescent="0.3">
      <c r="A33" s="35">
        <v>3</v>
      </c>
      <c r="B33" s="36" t="s">
        <v>79</v>
      </c>
      <c r="C33" s="36"/>
      <c r="D33" s="36"/>
      <c r="E33" s="36"/>
      <c r="F33" s="36"/>
      <c r="G33" s="36"/>
      <c r="H33" s="36"/>
      <c r="I33" s="37"/>
    </row>
    <row r="34" spans="1:11" x14ac:dyDescent="0.3">
      <c r="A34" s="38"/>
      <c r="B34" s="6" t="s">
        <v>80</v>
      </c>
      <c r="C34" s="6"/>
      <c r="D34" s="6"/>
      <c r="E34" s="6"/>
      <c r="F34" s="6"/>
      <c r="G34" s="6"/>
      <c r="H34" s="6"/>
      <c r="I34" s="39"/>
    </row>
    <row r="35" spans="1:11" x14ac:dyDescent="0.3">
      <c r="A35" s="38"/>
      <c r="B35" s="6" t="s">
        <v>81</v>
      </c>
      <c r="C35" s="6"/>
      <c r="D35" s="6"/>
      <c r="E35" s="6"/>
      <c r="F35" s="6"/>
      <c r="G35" s="6"/>
      <c r="H35" s="6"/>
      <c r="I35" s="39"/>
    </row>
    <row r="36" spans="1:11" x14ac:dyDescent="0.3">
      <c r="A36" s="38">
        <v>2</v>
      </c>
      <c r="B36" s="6" t="s">
        <v>82</v>
      </c>
      <c r="C36" s="6"/>
      <c r="D36" s="6"/>
      <c r="E36" s="6"/>
      <c r="F36" s="6"/>
      <c r="G36" s="6"/>
      <c r="H36" s="6"/>
      <c r="I36" s="39"/>
    </row>
    <row r="37" spans="1:11" x14ac:dyDescent="0.3">
      <c r="A37" s="38"/>
      <c r="B37" s="6" t="s">
        <v>84</v>
      </c>
      <c r="C37" s="6"/>
      <c r="D37" s="6"/>
      <c r="E37" s="6"/>
      <c r="F37" s="6"/>
      <c r="G37" s="6"/>
      <c r="H37" s="6"/>
      <c r="I37" s="39"/>
    </row>
    <row r="38" spans="1:11" x14ac:dyDescent="0.3">
      <c r="A38" s="38"/>
      <c r="B38" s="6" t="s">
        <v>83</v>
      </c>
      <c r="C38" s="6"/>
      <c r="D38" s="6"/>
      <c r="E38" s="6"/>
      <c r="F38" s="6"/>
      <c r="G38" s="6"/>
      <c r="H38" s="6"/>
      <c r="I38" s="39"/>
    </row>
    <row r="39" spans="1:11" x14ac:dyDescent="0.3">
      <c r="A39" s="38">
        <v>1</v>
      </c>
      <c r="B39" s="6" t="s">
        <v>89</v>
      </c>
      <c r="C39" s="6"/>
      <c r="D39" s="6"/>
      <c r="E39" s="6"/>
      <c r="F39" s="6"/>
      <c r="G39" s="6"/>
      <c r="H39" s="6"/>
      <c r="I39" s="39"/>
      <c r="K39" s="47"/>
    </row>
    <row r="40" spans="1:11" ht="16.2" thickBot="1" x14ac:dyDescent="0.35">
      <c r="A40" s="40"/>
      <c r="B40" s="34" t="s">
        <v>85</v>
      </c>
      <c r="C40" s="34"/>
      <c r="D40" s="34"/>
      <c r="E40" s="34"/>
      <c r="F40" s="34"/>
      <c r="G40" s="34"/>
      <c r="H40" s="34"/>
      <c r="I40" s="41"/>
    </row>
    <row r="42" spans="1:11" x14ac:dyDescent="0.3">
      <c r="B42" t="s">
        <v>73</v>
      </c>
    </row>
  </sheetData>
  <sheetProtection selectLockedCells="1"/>
  <mergeCells count="9">
    <mergeCell ref="B24:I24"/>
    <mergeCell ref="B31:I31"/>
    <mergeCell ref="B32:I32"/>
    <mergeCell ref="A1:I1"/>
    <mergeCell ref="B7:I7"/>
    <mergeCell ref="B8:I8"/>
    <mergeCell ref="B12:I12"/>
    <mergeCell ref="B13:I13"/>
    <mergeCell ref="B23:I2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F450"/>
  <sheetViews>
    <sheetView workbookViewId="0">
      <selection activeCell="B8" sqref="B8"/>
    </sheetView>
  </sheetViews>
  <sheetFormatPr defaultColWidth="9" defaultRowHeight="12" x14ac:dyDescent="0.25"/>
  <cols>
    <col min="1" max="1" width="36" style="198" customWidth="1"/>
    <col min="2" max="2" width="24.5" style="198" customWidth="1"/>
    <col min="3" max="3" width="18.19921875" style="198" customWidth="1"/>
    <col min="4" max="4" width="18.09765625" style="198" customWidth="1"/>
    <col min="5" max="5" width="17" style="198" customWidth="1"/>
    <col min="6" max="6" width="45.59765625" style="198" customWidth="1"/>
    <col min="7" max="16384" width="9" style="198"/>
  </cols>
  <sheetData>
    <row r="1" spans="1:6" ht="18" x14ac:dyDescent="0.35">
      <c r="A1" s="197" t="str">
        <f>+Overview!A1</f>
        <v xml:space="preserve">Hospital Harm-Hypoglycemia in Hospitalized Patients </v>
      </c>
      <c r="B1" s="197"/>
      <c r="C1" s="197"/>
      <c r="D1" s="197"/>
      <c r="E1" s="197"/>
      <c r="F1" s="197"/>
    </row>
    <row r="2" spans="1:6" x14ac:dyDescent="0.25">
      <c r="A2" s="199"/>
      <c r="B2" s="199"/>
      <c r="C2" s="199"/>
      <c r="D2" s="199"/>
      <c r="E2" s="199"/>
      <c r="F2" s="199"/>
    </row>
    <row r="3" spans="1:6" x14ac:dyDescent="0.25">
      <c r="A3" s="200" t="s">
        <v>46</v>
      </c>
      <c r="B3" s="200" t="s">
        <v>139</v>
      </c>
      <c r="C3" s="200" t="s">
        <v>47</v>
      </c>
      <c r="D3" s="200" t="s">
        <v>49</v>
      </c>
      <c r="E3" s="200" t="s">
        <v>50</v>
      </c>
      <c r="F3" s="200" t="s">
        <v>51</v>
      </c>
    </row>
    <row r="4" spans="1:6" s="203" customFormat="1" x14ac:dyDescent="0.25">
      <c r="A4" s="201" t="s">
        <v>141</v>
      </c>
      <c r="B4" s="202" t="s">
        <v>155</v>
      </c>
      <c r="C4" s="202" t="s">
        <v>48</v>
      </c>
      <c r="D4" s="202" t="s">
        <v>142</v>
      </c>
      <c r="E4" s="202" t="s">
        <v>143</v>
      </c>
      <c r="F4" s="202" t="s">
        <v>149</v>
      </c>
    </row>
    <row r="5" spans="1:6" s="203" customFormat="1" x14ac:dyDescent="0.25">
      <c r="A5" s="201" t="s">
        <v>141</v>
      </c>
      <c r="B5" s="202" t="s">
        <v>155</v>
      </c>
      <c r="C5" s="202" t="s">
        <v>48</v>
      </c>
      <c r="D5" s="202" t="s">
        <v>142</v>
      </c>
      <c r="E5" s="202" t="s">
        <v>144</v>
      </c>
      <c r="F5" s="202" t="s">
        <v>150</v>
      </c>
    </row>
    <row r="6" spans="1:6" s="203" customFormat="1" x14ac:dyDescent="0.25">
      <c r="A6" s="201" t="s">
        <v>141</v>
      </c>
      <c r="B6" s="202" t="s">
        <v>155</v>
      </c>
      <c r="C6" s="202" t="s">
        <v>48</v>
      </c>
      <c r="D6" s="202" t="s">
        <v>142</v>
      </c>
      <c r="E6" s="202" t="s">
        <v>145</v>
      </c>
      <c r="F6" s="202" t="s">
        <v>151</v>
      </c>
    </row>
    <row r="7" spans="1:6" s="203" customFormat="1" x14ac:dyDescent="0.25">
      <c r="A7" s="201" t="s">
        <v>141</v>
      </c>
      <c r="B7" s="202" t="s">
        <v>155</v>
      </c>
      <c r="C7" s="202" t="s">
        <v>48</v>
      </c>
      <c r="D7" s="202" t="s">
        <v>142</v>
      </c>
      <c r="E7" s="202" t="s">
        <v>146</v>
      </c>
      <c r="F7" s="202" t="s">
        <v>152</v>
      </c>
    </row>
    <row r="8" spans="1:6" s="203" customFormat="1" x14ac:dyDescent="0.25">
      <c r="A8" s="201" t="s">
        <v>141</v>
      </c>
      <c r="B8" s="202" t="s">
        <v>155</v>
      </c>
      <c r="C8" s="202" t="s">
        <v>48</v>
      </c>
      <c r="D8" s="202" t="s">
        <v>142</v>
      </c>
      <c r="E8" s="202" t="s">
        <v>147</v>
      </c>
      <c r="F8" s="202" t="s">
        <v>153</v>
      </c>
    </row>
    <row r="9" spans="1:6" s="203" customFormat="1" x14ac:dyDescent="0.25">
      <c r="A9" s="201" t="s">
        <v>141</v>
      </c>
      <c r="B9" s="202" t="s">
        <v>155</v>
      </c>
      <c r="C9" s="202" t="s">
        <v>48</v>
      </c>
      <c r="D9" s="202" t="s">
        <v>142</v>
      </c>
      <c r="E9" s="202" t="s">
        <v>148</v>
      </c>
      <c r="F9" s="202" t="s">
        <v>154</v>
      </c>
    </row>
    <row r="10" spans="1:6" x14ac:dyDescent="0.25">
      <c r="A10" s="204" t="s">
        <v>172</v>
      </c>
      <c r="B10" s="202" t="s">
        <v>335</v>
      </c>
      <c r="C10" s="202" t="s">
        <v>173</v>
      </c>
      <c r="D10" s="202" t="s">
        <v>174</v>
      </c>
      <c r="E10" s="202" t="s">
        <v>192</v>
      </c>
      <c r="F10" s="202" t="s">
        <v>175</v>
      </c>
    </row>
    <row r="11" spans="1:6" x14ac:dyDescent="0.25">
      <c r="A11" s="204" t="s">
        <v>172</v>
      </c>
      <c r="B11" s="202" t="s">
        <v>335</v>
      </c>
      <c r="C11" s="202" t="s">
        <v>173</v>
      </c>
      <c r="D11" s="202" t="s">
        <v>174</v>
      </c>
      <c r="E11" s="202" t="s">
        <v>193</v>
      </c>
      <c r="F11" s="202" t="s">
        <v>176</v>
      </c>
    </row>
    <row r="12" spans="1:6" x14ac:dyDescent="0.25">
      <c r="A12" s="204" t="s">
        <v>172</v>
      </c>
      <c r="B12" s="202" t="s">
        <v>335</v>
      </c>
      <c r="C12" s="202" t="s">
        <v>173</v>
      </c>
      <c r="D12" s="202" t="s">
        <v>174</v>
      </c>
      <c r="E12" s="202" t="s">
        <v>194</v>
      </c>
      <c r="F12" s="202" t="s">
        <v>177</v>
      </c>
    </row>
    <row r="13" spans="1:6" x14ac:dyDescent="0.25">
      <c r="A13" s="204" t="s">
        <v>172</v>
      </c>
      <c r="B13" s="202" t="s">
        <v>335</v>
      </c>
      <c r="C13" s="202" t="s">
        <v>173</v>
      </c>
      <c r="D13" s="202" t="s">
        <v>174</v>
      </c>
      <c r="E13" s="202" t="s">
        <v>195</v>
      </c>
      <c r="F13" s="202" t="s">
        <v>178</v>
      </c>
    </row>
    <row r="14" spans="1:6" x14ac:dyDescent="0.25">
      <c r="A14" s="204" t="s">
        <v>172</v>
      </c>
      <c r="B14" s="202" t="s">
        <v>335</v>
      </c>
      <c r="C14" s="202" t="s">
        <v>173</v>
      </c>
      <c r="D14" s="202" t="s">
        <v>174</v>
      </c>
      <c r="E14" s="202" t="s">
        <v>196</v>
      </c>
      <c r="F14" s="202" t="s">
        <v>179</v>
      </c>
    </row>
    <row r="15" spans="1:6" x14ac:dyDescent="0.25">
      <c r="A15" s="204" t="s">
        <v>172</v>
      </c>
      <c r="B15" s="202" t="s">
        <v>335</v>
      </c>
      <c r="C15" s="202" t="s">
        <v>173</v>
      </c>
      <c r="D15" s="202" t="s">
        <v>174</v>
      </c>
      <c r="E15" s="202" t="s">
        <v>197</v>
      </c>
      <c r="F15" s="202" t="s">
        <v>180</v>
      </c>
    </row>
    <row r="16" spans="1:6" x14ac:dyDescent="0.25">
      <c r="A16" s="204" t="s">
        <v>172</v>
      </c>
      <c r="B16" s="202" t="s">
        <v>335</v>
      </c>
      <c r="C16" s="202" t="s">
        <v>173</v>
      </c>
      <c r="D16" s="202" t="s">
        <v>174</v>
      </c>
      <c r="E16" s="202" t="s">
        <v>198</v>
      </c>
      <c r="F16" s="202" t="s">
        <v>181</v>
      </c>
    </row>
    <row r="17" spans="1:6" x14ac:dyDescent="0.25">
      <c r="A17" s="204" t="s">
        <v>172</v>
      </c>
      <c r="B17" s="202" t="s">
        <v>335</v>
      </c>
      <c r="C17" s="202" t="s">
        <v>173</v>
      </c>
      <c r="D17" s="202" t="s">
        <v>174</v>
      </c>
      <c r="E17" s="202" t="s">
        <v>199</v>
      </c>
      <c r="F17" s="202" t="s">
        <v>182</v>
      </c>
    </row>
    <row r="18" spans="1:6" x14ac:dyDescent="0.25">
      <c r="A18" s="204" t="s">
        <v>172</v>
      </c>
      <c r="B18" s="202" t="s">
        <v>335</v>
      </c>
      <c r="C18" s="202" t="s">
        <v>173</v>
      </c>
      <c r="D18" s="202" t="s">
        <v>174</v>
      </c>
      <c r="E18" s="202" t="s">
        <v>200</v>
      </c>
      <c r="F18" s="202" t="s">
        <v>183</v>
      </c>
    </row>
    <row r="19" spans="1:6" x14ac:dyDescent="0.25">
      <c r="A19" s="204" t="s">
        <v>172</v>
      </c>
      <c r="B19" s="202" t="s">
        <v>335</v>
      </c>
      <c r="C19" s="202" t="s">
        <v>173</v>
      </c>
      <c r="D19" s="202" t="s">
        <v>174</v>
      </c>
      <c r="E19" s="202" t="s">
        <v>201</v>
      </c>
      <c r="F19" s="202" t="s">
        <v>184</v>
      </c>
    </row>
    <row r="20" spans="1:6" x14ac:dyDescent="0.25">
      <c r="A20" s="204" t="s">
        <v>172</v>
      </c>
      <c r="B20" s="202" t="s">
        <v>335</v>
      </c>
      <c r="C20" s="202" t="s">
        <v>173</v>
      </c>
      <c r="D20" s="202" t="s">
        <v>174</v>
      </c>
      <c r="E20" s="202" t="s">
        <v>202</v>
      </c>
      <c r="F20" s="202" t="s">
        <v>185</v>
      </c>
    </row>
    <row r="21" spans="1:6" x14ac:dyDescent="0.25">
      <c r="A21" s="204" t="s">
        <v>172</v>
      </c>
      <c r="B21" s="202" t="s">
        <v>335</v>
      </c>
      <c r="C21" s="202" t="s">
        <v>173</v>
      </c>
      <c r="D21" s="202" t="s">
        <v>174</v>
      </c>
      <c r="E21" s="202" t="s">
        <v>203</v>
      </c>
      <c r="F21" s="202" t="s">
        <v>186</v>
      </c>
    </row>
    <row r="22" spans="1:6" x14ac:dyDescent="0.25">
      <c r="A22" s="204" t="s">
        <v>172</v>
      </c>
      <c r="B22" s="202" t="s">
        <v>335</v>
      </c>
      <c r="C22" s="202" t="s">
        <v>173</v>
      </c>
      <c r="D22" s="202" t="s">
        <v>174</v>
      </c>
      <c r="E22" s="202" t="s">
        <v>204</v>
      </c>
      <c r="F22" s="202" t="s">
        <v>187</v>
      </c>
    </row>
    <row r="23" spans="1:6" x14ac:dyDescent="0.25">
      <c r="A23" s="204" t="s">
        <v>172</v>
      </c>
      <c r="B23" s="202" t="s">
        <v>335</v>
      </c>
      <c r="C23" s="202" t="s">
        <v>173</v>
      </c>
      <c r="D23" s="202" t="s">
        <v>174</v>
      </c>
      <c r="E23" s="202" t="s">
        <v>205</v>
      </c>
      <c r="F23" s="202" t="s">
        <v>188</v>
      </c>
    </row>
    <row r="24" spans="1:6" x14ac:dyDescent="0.25">
      <c r="A24" s="204" t="s">
        <v>172</v>
      </c>
      <c r="B24" s="202" t="s">
        <v>335</v>
      </c>
      <c r="C24" s="202" t="s">
        <v>173</v>
      </c>
      <c r="D24" s="202" t="s">
        <v>174</v>
      </c>
      <c r="E24" s="202" t="s">
        <v>206</v>
      </c>
      <c r="F24" s="202" t="s">
        <v>189</v>
      </c>
    </row>
    <row r="25" spans="1:6" x14ac:dyDescent="0.25">
      <c r="A25" s="204" t="s">
        <v>172</v>
      </c>
      <c r="B25" s="202" t="s">
        <v>335</v>
      </c>
      <c r="C25" s="202" t="s">
        <v>173</v>
      </c>
      <c r="D25" s="202" t="s">
        <v>174</v>
      </c>
      <c r="E25" s="202" t="s">
        <v>207</v>
      </c>
      <c r="F25" s="202" t="s">
        <v>190</v>
      </c>
    </row>
    <row r="26" spans="1:6" x14ac:dyDescent="0.25">
      <c r="A26" s="204" t="s">
        <v>172</v>
      </c>
      <c r="B26" s="202" t="s">
        <v>335</v>
      </c>
      <c r="C26" s="202" t="s">
        <v>173</v>
      </c>
      <c r="D26" s="202" t="s">
        <v>174</v>
      </c>
      <c r="E26" s="202" t="s">
        <v>208</v>
      </c>
      <c r="F26" s="202" t="s">
        <v>191</v>
      </c>
    </row>
    <row r="27" spans="1:6" x14ac:dyDescent="0.25">
      <c r="A27" s="136" t="s">
        <v>337</v>
      </c>
      <c r="B27" s="136" t="s">
        <v>338</v>
      </c>
      <c r="C27" s="136" t="s">
        <v>173</v>
      </c>
      <c r="D27" s="137" t="s">
        <v>339</v>
      </c>
      <c r="E27" s="137" t="s">
        <v>340</v>
      </c>
      <c r="F27" s="136" t="s">
        <v>341</v>
      </c>
    </row>
    <row r="28" spans="1:6" x14ac:dyDescent="0.25">
      <c r="A28" s="136" t="s">
        <v>337</v>
      </c>
      <c r="B28" s="136" t="s">
        <v>338</v>
      </c>
      <c r="C28" s="136" t="s">
        <v>342</v>
      </c>
      <c r="D28" s="137">
        <v>2018</v>
      </c>
      <c r="E28" s="137" t="s">
        <v>343</v>
      </c>
      <c r="F28" s="136" t="s">
        <v>344</v>
      </c>
    </row>
    <row r="29" spans="1:6" x14ac:dyDescent="0.25">
      <c r="A29" s="136" t="s">
        <v>337</v>
      </c>
      <c r="B29" s="136" t="s">
        <v>338</v>
      </c>
      <c r="C29" s="136" t="s">
        <v>342</v>
      </c>
      <c r="D29" s="137">
        <v>2018</v>
      </c>
      <c r="E29" s="137" t="s">
        <v>345</v>
      </c>
      <c r="F29" s="136" t="s">
        <v>346</v>
      </c>
    </row>
    <row r="30" spans="1:6" x14ac:dyDescent="0.25">
      <c r="A30" s="136" t="s">
        <v>337</v>
      </c>
      <c r="B30" s="136" t="s">
        <v>338</v>
      </c>
      <c r="C30" s="136" t="s">
        <v>342</v>
      </c>
      <c r="D30" s="137">
        <v>2018</v>
      </c>
      <c r="E30" s="137" t="s">
        <v>347</v>
      </c>
      <c r="F30" s="136" t="s">
        <v>348</v>
      </c>
    </row>
    <row r="31" spans="1:6" x14ac:dyDescent="0.25">
      <c r="A31" s="136" t="s">
        <v>337</v>
      </c>
      <c r="B31" s="136" t="s">
        <v>338</v>
      </c>
      <c r="C31" s="136" t="s">
        <v>342</v>
      </c>
      <c r="D31" s="137">
        <v>2018</v>
      </c>
      <c r="E31" s="137" t="s">
        <v>349</v>
      </c>
      <c r="F31" s="136" t="s">
        <v>350</v>
      </c>
    </row>
    <row r="32" spans="1:6" x14ac:dyDescent="0.25">
      <c r="A32" s="136" t="s">
        <v>337</v>
      </c>
      <c r="B32" s="136" t="s">
        <v>338</v>
      </c>
      <c r="C32" s="136" t="s">
        <v>342</v>
      </c>
      <c r="D32" s="137">
        <v>2018</v>
      </c>
      <c r="E32" s="137" t="s">
        <v>351</v>
      </c>
      <c r="F32" s="136" t="s">
        <v>352</v>
      </c>
    </row>
    <row r="33" spans="1:6" x14ac:dyDescent="0.25">
      <c r="A33" s="136" t="s">
        <v>337</v>
      </c>
      <c r="B33" s="136" t="s">
        <v>338</v>
      </c>
      <c r="C33" s="136" t="s">
        <v>342</v>
      </c>
      <c r="D33" s="137">
        <v>2018</v>
      </c>
      <c r="E33" s="137" t="s">
        <v>353</v>
      </c>
      <c r="F33" s="136" t="s">
        <v>354</v>
      </c>
    </row>
    <row r="34" spans="1:6" x14ac:dyDescent="0.25">
      <c r="A34" s="136" t="s">
        <v>337</v>
      </c>
      <c r="B34" s="136" t="s">
        <v>338</v>
      </c>
      <c r="C34" s="136" t="s">
        <v>342</v>
      </c>
      <c r="D34" s="137">
        <v>2018</v>
      </c>
      <c r="E34" s="137" t="s">
        <v>355</v>
      </c>
      <c r="F34" s="136" t="s">
        <v>356</v>
      </c>
    </row>
    <row r="35" spans="1:6" x14ac:dyDescent="0.25">
      <c r="A35" s="136" t="s">
        <v>337</v>
      </c>
      <c r="B35" s="136" t="s">
        <v>338</v>
      </c>
      <c r="C35" s="136" t="s">
        <v>342</v>
      </c>
      <c r="D35" s="137">
        <v>2018</v>
      </c>
      <c r="E35" s="137" t="s">
        <v>357</v>
      </c>
      <c r="F35" s="136" t="s">
        <v>358</v>
      </c>
    </row>
    <row r="36" spans="1:6" x14ac:dyDescent="0.25">
      <c r="A36" s="204" t="s">
        <v>230</v>
      </c>
      <c r="B36" s="202" t="s">
        <v>231</v>
      </c>
      <c r="C36" s="204" t="s">
        <v>254</v>
      </c>
      <c r="D36" s="202" t="s">
        <v>232</v>
      </c>
      <c r="E36" s="202" t="s">
        <v>233</v>
      </c>
      <c r="F36" s="202" t="s">
        <v>209</v>
      </c>
    </row>
    <row r="37" spans="1:6" x14ac:dyDescent="0.25">
      <c r="A37" s="204" t="s">
        <v>230</v>
      </c>
      <c r="B37" s="202" t="s">
        <v>231</v>
      </c>
      <c r="C37" s="204" t="s">
        <v>254</v>
      </c>
      <c r="D37" s="202" t="s">
        <v>232</v>
      </c>
      <c r="E37" s="202" t="s">
        <v>234</v>
      </c>
      <c r="F37" s="202" t="s">
        <v>210</v>
      </c>
    </row>
    <row r="38" spans="1:6" x14ac:dyDescent="0.25">
      <c r="A38" s="204" t="s">
        <v>230</v>
      </c>
      <c r="B38" s="202" t="s">
        <v>231</v>
      </c>
      <c r="C38" s="204" t="s">
        <v>254</v>
      </c>
      <c r="D38" s="202" t="s">
        <v>232</v>
      </c>
      <c r="E38" s="202" t="s">
        <v>235</v>
      </c>
      <c r="F38" s="202" t="s">
        <v>211</v>
      </c>
    </row>
    <row r="39" spans="1:6" x14ac:dyDescent="0.25">
      <c r="A39" s="204" t="s">
        <v>230</v>
      </c>
      <c r="B39" s="202" t="s">
        <v>231</v>
      </c>
      <c r="C39" s="204" t="s">
        <v>254</v>
      </c>
      <c r="D39" s="202" t="s">
        <v>232</v>
      </c>
      <c r="E39" s="202" t="s">
        <v>236</v>
      </c>
      <c r="F39" s="202" t="s">
        <v>212</v>
      </c>
    </row>
    <row r="40" spans="1:6" x14ac:dyDescent="0.25">
      <c r="A40" s="204" t="s">
        <v>230</v>
      </c>
      <c r="B40" s="202" t="s">
        <v>231</v>
      </c>
      <c r="C40" s="204" t="s">
        <v>254</v>
      </c>
      <c r="D40" s="202" t="s">
        <v>232</v>
      </c>
      <c r="E40" s="202" t="s">
        <v>237</v>
      </c>
      <c r="F40" s="202" t="s">
        <v>213</v>
      </c>
    </row>
    <row r="41" spans="1:6" x14ac:dyDescent="0.25">
      <c r="A41" s="204" t="s">
        <v>230</v>
      </c>
      <c r="B41" s="202" t="s">
        <v>231</v>
      </c>
      <c r="C41" s="204" t="s">
        <v>254</v>
      </c>
      <c r="D41" s="202" t="s">
        <v>232</v>
      </c>
      <c r="E41" s="202" t="s">
        <v>238</v>
      </c>
      <c r="F41" s="202" t="s">
        <v>214</v>
      </c>
    </row>
    <row r="42" spans="1:6" x14ac:dyDescent="0.25">
      <c r="A42" s="204" t="s">
        <v>230</v>
      </c>
      <c r="B42" s="202" t="s">
        <v>231</v>
      </c>
      <c r="C42" s="204" t="s">
        <v>254</v>
      </c>
      <c r="D42" s="202" t="s">
        <v>232</v>
      </c>
      <c r="E42" s="202" t="s">
        <v>239</v>
      </c>
      <c r="F42" s="202" t="s">
        <v>215</v>
      </c>
    </row>
    <row r="43" spans="1:6" x14ac:dyDescent="0.25">
      <c r="A43" s="204" t="s">
        <v>230</v>
      </c>
      <c r="B43" s="202" t="s">
        <v>231</v>
      </c>
      <c r="C43" s="204" t="s">
        <v>254</v>
      </c>
      <c r="D43" s="202" t="s">
        <v>232</v>
      </c>
      <c r="E43" s="202" t="s">
        <v>240</v>
      </c>
      <c r="F43" s="202" t="s">
        <v>216</v>
      </c>
    </row>
    <row r="44" spans="1:6" x14ac:dyDescent="0.25">
      <c r="A44" s="204" t="s">
        <v>230</v>
      </c>
      <c r="B44" s="202" t="s">
        <v>231</v>
      </c>
      <c r="C44" s="204" t="s">
        <v>254</v>
      </c>
      <c r="D44" s="202" t="s">
        <v>232</v>
      </c>
      <c r="E44" s="202" t="s">
        <v>241</v>
      </c>
      <c r="F44" s="202" t="s">
        <v>217</v>
      </c>
    </row>
    <row r="45" spans="1:6" x14ac:dyDescent="0.25">
      <c r="A45" s="204" t="s">
        <v>230</v>
      </c>
      <c r="B45" s="202" t="s">
        <v>231</v>
      </c>
      <c r="C45" s="204" t="s">
        <v>254</v>
      </c>
      <c r="D45" s="202" t="s">
        <v>232</v>
      </c>
      <c r="E45" s="202" t="s">
        <v>242</v>
      </c>
      <c r="F45" s="202" t="s">
        <v>218</v>
      </c>
    </row>
    <row r="46" spans="1:6" x14ac:dyDescent="0.25">
      <c r="A46" s="204" t="s">
        <v>230</v>
      </c>
      <c r="B46" s="202" t="s">
        <v>231</v>
      </c>
      <c r="C46" s="204" t="s">
        <v>254</v>
      </c>
      <c r="D46" s="202" t="s">
        <v>232</v>
      </c>
      <c r="E46" s="202" t="s">
        <v>243</v>
      </c>
      <c r="F46" s="202" t="s">
        <v>219</v>
      </c>
    </row>
    <row r="47" spans="1:6" x14ac:dyDescent="0.25">
      <c r="A47" s="204" t="s">
        <v>230</v>
      </c>
      <c r="B47" s="202" t="s">
        <v>231</v>
      </c>
      <c r="C47" s="204" t="s">
        <v>254</v>
      </c>
      <c r="D47" s="202" t="s">
        <v>232</v>
      </c>
      <c r="E47" s="202" t="s">
        <v>244</v>
      </c>
      <c r="F47" s="202" t="s">
        <v>220</v>
      </c>
    </row>
    <row r="48" spans="1:6" x14ac:dyDescent="0.25">
      <c r="A48" s="204" t="s">
        <v>230</v>
      </c>
      <c r="B48" s="202" t="s">
        <v>231</v>
      </c>
      <c r="C48" s="204" t="s">
        <v>254</v>
      </c>
      <c r="D48" s="202" t="s">
        <v>232</v>
      </c>
      <c r="E48" s="202" t="s">
        <v>245</v>
      </c>
      <c r="F48" s="202" t="s">
        <v>221</v>
      </c>
    </row>
    <row r="49" spans="1:6" x14ac:dyDescent="0.25">
      <c r="A49" s="204" t="s">
        <v>230</v>
      </c>
      <c r="B49" s="202" t="s">
        <v>231</v>
      </c>
      <c r="C49" s="204" t="s">
        <v>254</v>
      </c>
      <c r="D49" s="202" t="s">
        <v>232</v>
      </c>
      <c r="E49" s="202" t="s">
        <v>246</v>
      </c>
      <c r="F49" s="202" t="s">
        <v>222</v>
      </c>
    </row>
    <row r="50" spans="1:6" x14ac:dyDescent="0.25">
      <c r="A50" s="204" t="s">
        <v>230</v>
      </c>
      <c r="B50" s="202" t="s">
        <v>231</v>
      </c>
      <c r="C50" s="204" t="s">
        <v>254</v>
      </c>
      <c r="D50" s="202" t="s">
        <v>232</v>
      </c>
      <c r="E50" s="202" t="s">
        <v>247</v>
      </c>
      <c r="F50" s="202" t="s">
        <v>223</v>
      </c>
    </row>
    <row r="51" spans="1:6" x14ac:dyDescent="0.25">
      <c r="A51" s="204" t="s">
        <v>230</v>
      </c>
      <c r="B51" s="202" t="s">
        <v>231</v>
      </c>
      <c r="C51" s="204" t="s">
        <v>254</v>
      </c>
      <c r="D51" s="202" t="s">
        <v>232</v>
      </c>
      <c r="E51" s="202" t="s">
        <v>248</v>
      </c>
      <c r="F51" s="202" t="s">
        <v>224</v>
      </c>
    </row>
    <row r="52" spans="1:6" x14ac:dyDescent="0.25">
      <c r="A52" s="204" t="s">
        <v>230</v>
      </c>
      <c r="B52" s="202" t="s">
        <v>231</v>
      </c>
      <c r="C52" s="204" t="s">
        <v>254</v>
      </c>
      <c r="D52" s="202" t="s">
        <v>232</v>
      </c>
      <c r="E52" s="202" t="s">
        <v>249</v>
      </c>
      <c r="F52" s="202" t="s">
        <v>225</v>
      </c>
    </row>
    <row r="53" spans="1:6" x14ac:dyDescent="0.25">
      <c r="A53" s="204" t="s">
        <v>230</v>
      </c>
      <c r="B53" s="202" t="s">
        <v>231</v>
      </c>
      <c r="C53" s="204" t="s">
        <v>254</v>
      </c>
      <c r="D53" s="202" t="s">
        <v>232</v>
      </c>
      <c r="E53" s="202" t="s">
        <v>250</v>
      </c>
      <c r="F53" s="202" t="s">
        <v>226</v>
      </c>
    </row>
    <row r="54" spans="1:6" x14ac:dyDescent="0.25">
      <c r="A54" s="204" t="s">
        <v>230</v>
      </c>
      <c r="B54" s="202" t="s">
        <v>231</v>
      </c>
      <c r="C54" s="204" t="s">
        <v>254</v>
      </c>
      <c r="D54" s="202" t="s">
        <v>232</v>
      </c>
      <c r="E54" s="202" t="s">
        <v>251</v>
      </c>
      <c r="F54" s="202" t="s">
        <v>227</v>
      </c>
    </row>
    <row r="55" spans="1:6" x14ac:dyDescent="0.25">
      <c r="A55" s="204" t="s">
        <v>230</v>
      </c>
      <c r="B55" s="202" t="s">
        <v>231</v>
      </c>
      <c r="C55" s="204" t="s">
        <v>254</v>
      </c>
      <c r="D55" s="202" t="s">
        <v>232</v>
      </c>
      <c r="E55" s="202" t="s">
        <v>252</v>
      </c>
      <c r="F55" s="202" t="s">
        <v>228</v>
      </c>
    </row>
    <row r="56" spans="1:6" x14ac:dyDescent="0.25">
      <c r="A56" s="204" t="s">
        <v>230</v>
      </c>
      <c r="B56" s="202" t="s">
        <v>231</v>
      </c>
      <c r="C56" s="204" t="s">
        <v>254</v>
      </c>
      <c r="D56" s="202" t="s">
        <v>232</v>
      </c>
      <c r="E56" s="202" t="s">
        <v>253</v>
      </c>
      <c r="F56" s="202" t="s">
        <v>229</v>
      </c>
    </row>
    <row r="57" spans="1:6" x14ac:dyDescent="0.25">
      <c r="A57" s="204" t="s">
        <v>230</v>
      </c>
      <c r="B57" s="202" t="s">
        <v>231</v>
      </c>
      <c r="C57" s="204" t="s">
        <v>254</v>
      </c>
      <c r="D57" s="202" t="s">
        <v>232</v>
      </c>
      <c r="E57" s="202" t="s">
        <v>295</v>
      </c>
      <c r="F57" s="202" t="s">
        <v>255</v>
      </c>
    </row>
    <row r="58" spans="1:6" x14ac:dyDescent="0.25">
      <c r="A58" s="204" t="s">
        <v>230</v>
      </c>
      <c r="B58" s="202" t="s">
        <v>231</v>
      </c>
      <c r="C58" s="204" t="s">
        <v>254</v>
      </c>
      <c r="D58" s="202" t="s">
        <v>232</v>
      </c>
      <c r="E58" s="202" t="s">
        <v>296</v>
      </c>
      <c r="F58" s="202" t="s">
        <v>256</v>
      </c>
    </row>
    <row r="59" spans="1:6" x14ac:dyDescent="0.25">
      <c r="A59" s="204" t="s">
        <v>230</v>
      </c>
      <c r="B59" s="202" t="s">
        <v>231</v>
      </c>
      <c r="C59" s="204" t="s">
        <v>254</v>
      </c>
      <c r="D59" s="202" t="s">
        <v>232</v>
      </c>
      <c r="E59" s="202" t="s">
        <v>297</v>
      </c>
      <c r="F59" s="202" t="s">
        <v>257</v>
      </c>
    </row>
    <row r="60" spans="1:6" x14ac:dyDescent="0.25">
      <c r="A60" s="204" t="s">
        <v>230</v>
      </c>
      <c r="B60" s="202" t="s">
        <v>231</v>
      </c>
      <c r="C60" s="204" t="s">
        <v>254</v>
      </c>
      <c r="D60" s="202" t="s">
        <v>232</v>
      </c>
      <c r="E60" s="202" t="s">
        <v>298</v>
      </c>
      <c r="F60" s="202" t="s">
        <v>258</v>
      </c>
    </row>
    <row r="61" spans="1:6" x14ac:dyDescent="0.25">
      <c r="A61" s="204" t="s">
        <v>230</v>
      </c>
      <c r="B61" s="202" t="s">
        <v>231</v>
      </c>
      <c r="C61" s="204" t="s">
        <v>254</v>
      </c>
      <c r="D61" s="202" t="s">
        <v>232</v>
      </c>
      <c r="E61" s="202" t="s">
        <v>299</v>
      </c>
      <c r="F61" s="202" t="s">
        <v>259</v>
      </c>
    </row>
    <row r="62" spans="1:6" x14ac:dyDescent="0.25">
      <c r="A62" s="204" t="s">
        <v>230</v>
      </c>
      <c r="B62" s="202" t="s">
        <v>231</v>
      </c>
      <c r="C62" s="204" t="s">
        <v>254</v>
      </c>
      <c r="D62" s="202" t="s">
        <v>232</v>
      </c>
      <c r="E62" s="202" t="s">
        <v>300</v>
      </c>
      <c r="F62" s="202" t="s">
        <v>260</v>
      </c>
    </row>
    <row r="63" spans="1:6" x14ac:dyDescent="0.25">
      <c r="A63" s="204" t="s">
        <v>230</v>
      </c>
      <c r="B63" s="202" t="s">
        <v>231</v>
      </c>
      <c r="C63" s="204" t="s">
        <v>254</v>
      </c>
      <c r="D63" s="202" t="s">
        <v>232</v>
      </c>
      <c r="E63" s="202" t="s">
        <v>301</v>
      </c>
      <c r="F63" s="202" t="s">
        <v>261</v>
      </c>
    </row>
    <row r="64" spans="1:6" x14ac:dyDescent="0.25">
      <c r="A64" s="204" t="s">
        <v>230</v>
      </c>
      <c r="B64" s="202" t="s">
        <v>231</v>
      </c>
      <c r="C64" s="204" t="s">
        <v>254</v>
      </c>
      <c r="D64" s="202" t="s">
        <v>232</v>
      </c>
      <c r="E64" s="202" t="s">
        <v>302</v>
      </c>
      <c r="F64" s="202" t="s">
        <v>262</v>
      </c>
    </row>
    <row r="65" spans="1:6" x14ac:dyDescent="0.25">
      <c r="A65" s="204" t="s">
        <v>230</v>
      </c>
      <c r="B65" s="202" t="s">
        <v>231</v>
      </c>
      <c r="C65" s="204" t="s">
        <v>254</v>
      </c>
      <c r="D65" s="202" t="s">
        <v>232</v>
      </c>
      <c r="E65" s="202" t="s">
        <v>303</v>
      </c>
      <c r="F65" s="202" t="s">
        <v>263</v>
      </c>
    </row>
    <row r="66" spans="1:6" x14ac:dyDescent="0.25">
      <c r="A66" s="204" t="s">
        <v>230</v>
      </c>
      <c r="B66" s="202" t="s">
        <v>231</v>
      </c>
      <c r="C66" s="204" t="s">
        <v>254</v>
      </c>
      <c r="D66" s="202" t="s">
        <v>232</v>
      </c>
      <c r="E66" s="202" t="s">
        <v>304</v>
      </c>
      <c r="F66" s="202" t="s">
        <v>264</v>
      </c>
    </row>
    <row r="67" spans="1:6" x14ac:dyDescent="0.25">
      <c r="A67" s="204" t="s">
        <v>230</v>
      </c>
      <c r="B67" s="202" t="s">
        <v>231</v>
      </c>
      <c r="C67" s="204" t="s">
        <v>254</v>
      </c>
      <c r="D67" s="202" t="s">
        <v>232</v>
      </c>
      <c r="E67" s="202" t="s">
        <v>305</v>
      </c>
      <c r="F67" s="202" t="s">
        <v>265</v>
      </c>
    </row>
    <row r="68" spans="1:6" x14ac:dyDescent="0.25">
      <c r="A68" s="204" t="s">
        <v>230</v>
      </c>
      <c r="B68" s="202" t="s">
        <v>231</v>
      </c>
      <c r="C68" s="204" t="s">
        <v>254</v>
      </c>
      <c r="D68" s="202" t="s">
        <v>232</v>
      </c>
      <c r="E68" s="202" t="s">
        <v>306</v>
      </c>
      <c r="F68" s="202" t="s">
        <v>266</v>
      </c>
    </row>
    <row r="69" spans="1:6" x14ac:dyDescent="0.25">
      <c r="A69" s="204" t="s">
        <v>230</v>
      </c>
      <c r="B69" s="202" t="s">
        <v>231</v>
      </c>
      <c r="C69" s="204" t="s">
        <v>254</v>
      </c>
      <c r="D69" s="202" t="s">
        <v>232</v>
      </c>
      <c r="E69" s="202" t="s">
        <v>307</v>
      </c>
      <c r="F69" s="202" t="s">
        <v>267</v>
      </c>
    </row>
    <row r="70" spans="1:6" x14ac:dyDescent="0.25">
      <c r="A70" s="204" t="s">
        <v>230</v>
      </c>
      <c r="B70" s="202" t="s">
        <v>231</v>
      </c>
      <c r="C70" s="204" t="s">
        <v>254</v>
      </c>
      <c r="D70" s="202" t="s">
        <v>232</v>
      </c>
      <c r="E70" s="202" t="s">
        <v>308</v>
      </c>
      <c r="F70" s="202" t="s">
        <v>268</v>
      </c>
    </row>
    <row r="71" spans="1:6" x14ac:dyDescent="0.25">
      <c r="A71" s="204" t="s">
        <v>230</v>
      </c>
      <c r="B71" s="202" t="s">
        <v>231</v>
      </c>
      <c r="C71" s="204" t="s">
        <v>254</v>
      </c>
      <c r="D71" s="202" t="s">
        <v>232</v>
      </c>
      <c r="E71" s="202" t="s">
        <v>309</v>
      </c>
      <c r="F71" s="202" t="s">
        <v>269</v>
      </c>
    </row>
    <row r="72" spans="1:6" x14ac:dyDescent="0.25">
      <c r="A72" s="204" t="s">
        <v>230</v>
      </c>
      <c r="B72" s="202" t="s">
        <v>231</v>
      </c>
      <c r="C72" s="204" t="s">
        <v>254</v>
      </c>
      <c r="D72" s="202" t="s">
        <v>232</v>
      </c>
      <c r="E72" s="202" t="s">
        <v>310</v>
      </c>
      <c r="F72" s="202" t="s">
        <v>270</v>
      </c>
    </row>
    <row r="73" spans="1:6" x14ac:dyDescent="0.25">
      <c r="A73" s="204" t="s">
        <v>230</v>
      </c>
      <c r="B73" s="202" t="s">
        <v>231</v>
      </c>
      <c r="C73" s="204" t="s">
        <v>254</v>
      </c>
      <c r="D73" s="202" t="s">
        <v>232</v>
      </c>
      <c r="E73" s="202" t="s">
        <v>311</v>
      </c>
      <c r="F73" s="202" t="s">
        <v>271</v>
      </c>
    </row>
    <row r="74" spans="1:6" x14ac:dyDescent="0.25">
      <c r="A74" s="204" t="s">
        <v>230</v>
      </c>
      <c r="B74" s="202" t="s">
        <v>231</v>
      </c>
      <c r="C74" s="204" t="s">
        <v>254</v>
      </c>
      <c r="D74" s="202" t="s">
        <v>232</v>
      </c>
      <c r="E74" s="202" t="s">
        <v>312</v>
      </c>
      <c r="F74" s="202" t="s">
        <v>272</v>
      </c>
    </row>
    <row r="75" spans="1:6" x14ac:dyDescent="0.25">
      <c r="A75" s="204" t="s">
        <v>230</v>
      </c>
      <c r="B75" s="202" t="s">
        <v>231</v>
      </c>
      <c r="C75" s="204" t="s">
        <v>254</v>
      </c>
      <c r="D75" s="202" t="s">
        <v>232</v>
      </c>
      <c r="E75" s="202" t="s">
        <v>313</v>
      </c>
      <c r="F75" s="202" t="s">
        <v>273</v>
      </c>
    </row>
    <row r="76" spans="1:6" x14ac:dyDescent="0.25">
      <c r="A76" s="204" t="s">
        <v>230</v>
      </c>
      <c r="B76" s="202" t="s">
        <v>231</v>
      </c>
      <c r="C76" s="204" t="s">
        <v>254</v>
      </c>
      <c r="D76" s="202" t="s">
        <v>232</v>
      </c>
      <c r="E76" s="202" t="s">
        <v>314</v>
      </c>
      <c r="F76" s="202" t="s">
        <v>274</v>
      </c>
    </row>
    <row r="77" spans="1:6" x14ac:dyDescent="0.25">
      <c r="A77" s="204" t="s">
        <v>230</v>
      </c>
      <c r="B77" s="202" t="s">
        <v>231</v>
      </c>
      <c r="C77" s="204" t="s">
        <v>254</v>
      </c>
      <c r="D77" s="202" t="s">
        <v>232</v>
      </c>
      <c r="E77" s="202" t="s">
        <v>315</v>
      </c>
      <c r="F77" s="202" t="s">
        <v>275</v>
      </c>
    </row>
    <row r="78" spans="1:6" x14ac:dyDescent="0.25">
      <c r="A78" s="204" t="s">
        <v>230</v>
      </c>
      <c r="B78" s="202" t="s">
        <v>231</v>
      </c>
      <c r="C78" s="204" t="s">
        <v>254</v>
      </c>
      <c r="D78" s="202" t="s">
        <v>232</v>
      </c>
      <c r="E78" s="202" t="s">
        <v>316</v>
      </c>
      <c r="F78" s="202" t="s">
        <v>276</v>
      </c>
    </row>
    <row r="79" spans="1:6" x14ac:dyDescent="0.25">
      <c r="A79" s="204" t="s">
        <v>230</v>
      </c>
      <c r="B79" s="202" t="s">
        <v>231</v>
      </c>
      <c r="C79" s="204" t="s">
        <v>254</v>
      </c>
      <c r="D79" s="202" t="s">
        <v>232</v>
      </c>
      <c r="E79" s="202" t="s">
        <v>317</v>
      </c>
      <c r="F79" s="202" t="s">
        <v>277</v>
      </c>
    </row>
    <row r="80" spans="1:6" x14ac:dyDescent="0.25">
      <c r="A80" s="204" t="s">
        <v>230</v>
      </c>
      <c r="B80" s="202" t="s">
        <v>231</v>
      </c>
      <c r="C80" s="204" t="s">
        <v>254</v>
      </c>
      <c r="D80" s="202" t="s">
        <v>232</v>
      </c>
      <c r="E80" s="202" t="s">
        <v>318</v>
      </c>
      <c r="F80" s="202" t="s">
        <v>278</v>
      </c>
    </row>
    <row r="81" spans="1:6" x14ac:dyDescent="0.25">
      <c r="A81" s="204" t="s">
        <v>230</v>
      </c>
      <c r="B81" s="202" t="s">
        <v>231</v>
      </c>
      <c r="C81" s="204" t="s">
        <v>254</v>
      </c>
      <c r="D81" s="202" t="s">
        <v>232</v>
      </c>
      <c r="E81" s="202" t="s">
        <v>319</v>
      </c>
      <c r="F81" s="202" t="s">
        <v>279</v>
      </c>
    </row>
    <row r="82" spans="1:6" x14ac:dyDescent="0.25">
      <c r="A82" s="204" t="s">
        <v>230</v>
      </c>
      <c r="B82" s="202" t="s">
        <v>231</v>
      </c>
      <c r="C82" s="204" t="s">
        <v>254</v>
      </c>
      <c r="D82" s="202" t="s">
        <v>232</v>
      </c>
      <c r="E82" s="202" t="s">
        <v>320</v>
      </c>
      <c r="F82" s="202" t="s">
        <v>280</v>
      </c>
    </row>
    <row r="83" spans="1:6" x14ac:dyDescent="0.25">
      <c r="A83" s="204" t="s">
        <v>230</v>
      </c>
      <c r="B83" s="202" t="s">
        <v>231</v>
      </c>
      <c r="C83" s="204" t="s">
        <v>254</v>
      </c>
      <c r="D83" s="202" t="s">
        <v>232</v>
      </c>
      <c r="E83" s="202" t="s">
        <v>321</v>
      </c>
      <c r="F83" s="202" t="s">
        <v>281</v>
      </c>
    </row>
    <row r="84" spans="1:6" x14ac:dyDescent="0.25">
      <c r="A84" s="204" t="s">
        <v>230</v>
      </c>
      <c r="B84" s="202" t="s">
        <v>231</v>
      </c>
      <c r="C84" s="204" t="s">
        <v>254</v>
      </c>
      <c r="D84" s="202" t="s">
        <v>232</v>
      </c>
      <c r="E84" s="202" t="s">
        <v>322</v>
      </c>
      <c r="F84" s="202" t="s">
        <v>282</v>
      </c>
    </row>
    <row r="85" spans="1:6" x14ac:dyDescent="0.25">
      <c r="A85" s="204" t="s">
        <v>230</v>
      </c>
      <c r="B85" s="202" t="s">
        <v>231</v>
      </c>
      <c r="C85" s="204" t="s">
        <v>254</v>
      </c>
      <c r="D85" s="202" t="s">
        <v>232</v>
      </c>
      <c r="E85" s="202" t="s">
        <v>323</v>
      </c>
      <c r="F85" s="202" t="s">
        <v>283</v>
      </c>
    </row>
    <row r="86" spans="1:6" x14ac:dyDescent="0.25">
      <c r="A86" s="204" t="s">
        <v>230</v>
      </c>
      <c r="B86" s="202" t="s">
        <v>231</v>
      </c>
      <c r="C86" s="204" t="s">
        <v>254</v>
      </c>
      <c r="D86" s="202" t="s">
        <v>232</v>
      </c>
      <c r="E86" s="202" t="s">
        <v>324</v>
      </c>
      <c r="F86" s="202" t="s">
        <v>284</v>
      </c>
    </row>
    <row r="87" spans="1:6" x14ac:dyDescent="0.25">
      <c r="A87" s="204" t="s">
        <v>230</v>
      </c>
      <c r="B87" s="202" t="s">
        <v>231</v>
      </c>
      <c r="C87" s="204" t="s">
        <v>254</v>
      </c>
      <c r="D87" s="202" t="s">
        <v>232</v>
      </c>
      <c r="E87" s="202" t="s">
        <v>325</v>
      </c>
      <c r="F87" s="202" t="s">
        <v>285</v>
      </c>
    </row>
    <row r="88" spans="1:6" x14ac:dyDescent="0.25">
      <c r="A88" s="204" t="s">
        <v>230</v>
      </c>
      <c r="B88" s="202" t="s">
        <v>231</v>
      </c>
      <c r="C88" s="204" t="s">
        <v>254</v>
      </c>
      <c r="D88" s="202" t="s">
        <v>232</v>
      </c>
      <c r="E88" s="202" t="s">
        <v>326</v>
      </c>
      <c r="F88" s="202" t="s">
        <v>286</v>
      </c>
    </row>
    <row r="89" spans="1:6" x14ac:dyDescent="0.25">
      <c r="A89" s="204" t="s">
        <v>230</v>
      </c>
      <c r="B89" s="202" t="s">
        <v>231</v>
      </c>
      <c r="C89" s="204" t="s">
        <v>254</v>
      </c>
      <c r="D89" s="202" t="s">
        <v>232</v>
      </c>
      <c r="E89" s="202" t="s">
        <v>327</v>
      </c>
      <c r="F89" s="202" t="s">
        <v>287</v>
      </c>
    </row>
    <row r="90" spans="1:6" x14ac:dyDescent="0.25">
      <c r="A90" s="204" t="s">
        <v>230</v>
      </c>
      <c r="B90" s="202" t="s">
        <v>231</v>
      </c>
      <c r="C90" s="204" t="s">
        <v>254</v>
      </c>
      <c r="D90" s="202" t="s">
        <v>232</v>
      </c>
      <c r="E90" s="202" t="s">
        <v>328</v>
      </c>
      <c r="F90" s="202" t="s">
        <v>288</v>
      </c>
    </row>
    <row r="91" spans="1:6" x14ac:dyDescent="0.25">
      <c r="A91" s="204" t="s">
        <v>230</v>
      </c>
      <c r="B91" s="202" t="s">
        <v>231</v>
      </c>
      <c r="C91" s="204" t="s">
        <v>254</v>
      </c>
      <c r="D91" s="202" t="s">
        <v>232</v>
      </c>
      <c r="E91" s="202" t="s">
        <v>329</v>
      </c>
      <c r="F91" s="202" t="s">
        <v>289</v>
      </c>
    </row>
    <row r="92" spans="1:6" x14ac:dyDescent="0.25">
      <c r="A92" s="204" t="s">
        <v>230</v>
      </c>
      <c r="B92" s="202" t="s">
        <v>231</v>
      </c>
      <c r="C92" s="204" t="s">
        <v>254</v>
      </c>
      <c r="D92" s="202" t="s">
        <v>232</v>
      </c>
      <c r="E92" s="202" t="s">
        <v>330</v>
      </c>
      <c r="F92" s="202" t="s">
        <v>290</v>
      </c>
    </row>
    <row r="93" spans="1:6" x14ac:dyDescent="0.25">
      <c r="A93" s="204" t="s">
        <v>230</v>
      </c>
      <c r="B93" s="202" t="s">
        <v>231</v>
      </c>
      <c r="C93" s="204" t="s">
        <v>254</v>
      </c>
      <c r="D93" s="202" t="s">
        <v>232</v>
      </c>
      <c r="E93" s="202" t="s">
        <v>331</v>
      </c>
      <c r="F93" s="202" t="s">
        <v>291</v>
      </c>
    </row>
    <row r="94" spans="1:6" x14ac:dyDescent="0.25">
      <c r="A94" s="204" t="s">
        <v>230</v>
      </c>
      <c r="B94" s="202" t="s">
        <v>231</v>
      </c>
      <c r="C94" s="204" t="s">
        <v>254</v>
      </c>
      <c r="D94" s="202" t="s">
        <v>232</v>
      </c>
      <c r="E94" s="202" t="s">
        <v>332</v>
      </c>
      <c r="F94" s="202" t="s">
        <v>292</v>
      </c>
    </row>
    <row r="95" spans="1:6" x14ac:dyDescent="0.25">
      <c r="A95" s="204" t="s">
        <v>230</v>
      </c>
      <c r="B95" s="202" t="s">
        <v>231</v>
      </c>
      <c r="C95" s="204" t="s">
        <v>254</v>
      </c>
      <c r="D95" s="202" t="s">
        <v>232</v>
      </c>
      <c r="E95" s="202" t="s">
        <v>333</v>
      </c>
      <c r="F95" s="202" t="s">
        <v>293</v>
      </c>
    </row>
    <row r="96" spans="1:6" x14ac:dyDescent="0.25">
      <c r="A96" s="204" t="s">
        <v>230</v>
      </c>
      <c r="B96" s="202" t="s">
        <v>231</v>
      </c>
      <c r="C96" s="204" t="s">
        <v>254</v>
      </c>
      <c r="D96" s="202" t="s">
        <v>232</v>
      </c>
      <c r="E96" s="202" t="s">
        <v>334</v>
      </c>
      <c r="F96" s="202" t="s">
        <v>294</v>
      </c>
    </row>
    <row r="97" spans="1:6" x14ac:dyDescent="0.25">
      <c r="A97" s="204"/>
      <c r="B97" s="204"/>
      <c r="C97" s="204"/>
      <c r="D97" s="204"/>
      <c r="E97" s="204"/>
      <c r="F97" s="204"/>
    </row>
    <row r="98" spans="1:6" x14ac:dyDescent="0.25">
      <c r="A98" s="204"/>
      <c r="B98" s="204"/>
      <c r="C98" s="204"/>
      <c r="D98" s="204"/>
      <c r="E98" s="204"/>
      <c r="F98" s="204"/>
    </row>
    <row r="99" spans="1:6" x14ac:dyDescent="0.25">
      <c r="A99" s="204"/>
      <c r="B99" s="204"/>
      <c r="C99" s="204"/>
      <c r="D99" s="204"/>
      <c r="E99" s="204"/>
      <c r="F99" s="204"/>
    </row>
    <row r="100" spans="1:6" x14ac:dyDescent="0.25">
      <c r="A100" s="204"/>
      <c r="B100" s="204"/>
      <c r="C100" s="204"/>
      <c r="D100" s="204"/>
      <c r="E100" s="204"/>
      <c r="F100" s="204"/>
    </row>
    <row r="101" spans="1:6" x14ac:dyDescent="0.25">
      <c r="A101" s="204"/>
      <c r="B101" s="204"/>
      <c r="C101" s="204"/>
      <c r="D101" s="204"/>
      <c r="E101" s="204"/>
      <c r="F101" s="204"/>
    </row>
    <row r="102" spans="1:6" x14ac:dyDescent="0.25">
      <c r="A102" s="204"/>
      <c r="B102" s="204"/>
      <c r="C102" s="204"/>
      <c r="D102" s="204"/>
      <c r="E102" s="204"/>
      <c r="F102" s="204"/>
    </row>
    <row r="103" spans="1:6" x14ac:dyDescent="0.25">
      <c r="A103" s="204"/>
      <c r="B103" s="204"/>
      <c r="C103" s="204"/>
      <c r="D103" s="204"/>
      <c r="E103" s="204"/>
      <c r="F103" s="204"/>
    </row>
    <row r="104" spans="1:6" x14ac:dyDescent="0.25">
      <c r="A104" s="204"/>
      <c r="B104" s="204"/>
      <c r="C104" s="204"/>
      <c r="D104" s="204"/>
      <c r="E104" s="204"/>
      <c r="F104" s="204"/>
    </row>
    <row r="105" spans="1:6" x14ac:dyDescent="0.25">
      <c r="A105" s="204"/>
      <c r="B105" s="204"/>
      <c r="C105" s="204"/>
      <c r="D105" s="204"/>
      <c r="E105" s="204"/>
      <c r="F105" s="204"/>
    </row>
    <row r="106" spans="1:6" x14ac:dyDescent="0.25">
      <c r="A106" s="204"/>
      <c r="B106" s="204"/>
      <c r="C106" s="204"/>
      <c r="D106" s="204"/>
      <c r="E106" s="204"/>
      <c r="F106" s="204"/>
    </row>
    <row r="107" spans="1:6" x14ac:dyDescent="0.25">
      <c r="A107" s="204"/>
      <c r="B107" s="204"/>
      <c r="C107" s="204"/>
      <c r="D107" s="204"/>
      <c r="E107" s="204"/>
      <c r="F107" s="204"/>
    </row>
    <row r="108" spans="1:6" x14ac:dyDescent="0.25">
      <c r="A108" s="204"/>
      <c r="B108" s="204"/>
      <c r="C108" s="204"/>
      <c r="D108" s="204"/>
      <c r="E108" s="204"/>
      <c r="F108" s="204"/>
    </row>
    <row r="109" spans="1:6" x14ac:dyDescent="0.25">
      <c r="A109" s="204"/>
      <c r="B109" s="204"/>
      <c r="C109" s="204"/>
      <c r="D109" s="204"/>
      <c r="E109" s="204"/>
      <c r="F109" s="204"/>
    </row>
    <row r="110" spans="1:6" x14ac:dyDescent="0.25">
      <c r="A110" s="204"/>
      <c r="B110" s="204"/>
      <c r="C110" s="204"/>
      <c r="D110" s="204"/>
      <c r="E110" s="204"/>
      <c r="F110" s="204"/>
    </row>
    <row r="111" spans="1:6" x14ac:dyDescent="0.25">
      <c r="A111" s="204"/>
      <c r="B111" s="204"/>
      <c r="C111" s="204"/>
      <c r="D111" s="204"/>
      <c r="E111" s="204"/>
      <c r="F111" s="204"/>
    </row>
    <row r="112" spans="1:6" x14ac:dyDescent="0.25">
      <c r="A112" s="204"/>
      <c r="B112" s="204"/>
      <c r="C112" s="204"/>
      <c r="D112" s="204"/>
      <c r="E112" s="204"/>
      <c r="F112" s="204"/>
    </row>
    <row r="113" spans="1:6" x14ac:dyDescent="0.25">
      <c r="A113" s="204"/>
      <c r="B113" s="204"/>
      <c r="C113" s="204"/>
      <c r="D113" s="204"/>
      <c r="E113" s="204"/>
      <c r="F113" s="204"/>
    </row>
    <row r="114" spans="1:6" x14ac:dyDescent="0.25">
      <c r="A114" s="204"/>
      <c r="B114" s="204"/>
      <c r="C114" s="204"/>
      <c r="D114" s="204"/>
      <c r="E114" s="204"/>
      <c r="F114" s="204"/>
    </row>
    <row r="115" spans="1:6" x14ac:dyDescent="0.25">
      <c r="A115" s="204"/>
      <c r="B115" s="204"/>
      <c r="C115" s="204"/>
      <c r="D115" s="204"/>
      <c r="E115" s="204"/>
      <c r="F115" s="204"/>
    </row>
    <row r="116" spans="1:6" x14ac:dyDescent="0.25">
      <c r="A116" s="204"/>
      <c r="B116" s="204"/>
      <c r="C116" s="204"/>
      <c r="D116" s="204"/>
      <c r="E116" s="204"/>
      <c r="F116" s="204"/>
    </row>
    <row r="117" spans="1:6" x14ac:dyDescent="0.25">
      <c r="A117" s="204"/>
      <c r="B117" s="204"/>
      <c r="C117" s="204"/>
      <c r="D117" s="204"/>
      <c r="E117" s="204"/>
      <c r="F117" s="204"/>
    </row>
    <row r="118" spans="1:6" x14ac:dyDescent="0.25">
      <c r="A118" s="204"/>
      <c r="B118" s="204"/>
      <c r="C118" s="204"/>
      <c r="D118" s="204"/>
      <c r="E118" s="204"/>
      <c r="F118" s="204"/>
    </row>
    <row r="119" spans="1:6" x14ac:dyDescent="0.25">
      <c r="A119" s="204"/>
      <c r="B119" s="204"/>
      <c r="C119" s="204"/>
      <c r="D119" s="204"/>
      <c r="E119" s="204"/>
      <c r="F119" s="204"/>
    </row>
    <row r="120" spans="1:6" x14ac:dyDescent="0.25">
      <c r="A120" s="204"/>
      <c r="B120" s="204"/>
      <c r="C120" s="204"/>
      <c r="D120" s="204"/>
      <c r="E120" s="204"/>
      <c r="F120" s="204"/>
    </row>
    <row r="121" spans="1:6" x14ac:dyDescent="0.25">
      <c r="A121" s="204"/>
      <c r="B121" s="204"/>
      <c r="C121" s="204"/>
      <c r="D121" s="204"/>
      <c r="E121" s="204"/>
      <c r="F121" s="204"/>
    </row>
    <row r="122" spans="1:6" x14ac:dyDescent="0.25">
      <c r="A122" s="204"/>
      <c r="B122" s="204"/>
      <c r="C122" s="204"/>
      <c r="D122" s="204"/>
      <c r="E122" s="204"/>
      <c r="F122" s="204"/>
    </row>
    <row r="123" spans="1:6" x14ac:dyDescent="0.25">
      <c r="A123" s="204"/>
      <c r="B123" s="204"/>
      <c r="C123" s="204"/>
      <c r="D123" s="204"/>
      <c r="E123" s="204"/>
      <c r="F123" s="204"/>
    </row>
    <row r="124" spans="1:6" x14ac:dyDescent="0.25">
      <c r="A124" s="204"/>
      <c r="B124" s="204"/>
      <c r="C124" s="204"/>
      <c r="D124" s="204"/>
      <c r="E124" s="204"/>
      <c r="F124" s="204"/>
    </row>
    <row r="125" spans="1:6" x14ac:dyDescent="0.25">
      <c r="A125" s="204"/>
      <c r="B125" s="204"/>
      <c r="C125" s="204"/>
      <c r="D125" s="204"/>
      <c r="E125" s="204"/>
      <c r="F125" s="204"/>
    </row>
    <row r="126" spans="1:6" x14ac:dyDescent="0.25">
      <c r="A126" s="204"/>
      <c r="B126" s="204"/>
      <c r="C126" s="204"/>
      <c r="D126" s="204"/>
      <c r="E126" s="204"/>
      <c r="F126" s="204"/>
    </row>
    <row r="127" spans="1:6" x14ac:dyDescent="0.25">
      <c r="A127" s="204"/>
      <c r="B127" s="204"/>
      <c r="C127" s="204"/>
      <c r="D127" s="204"/>
      <c r="E127" s="204"/>
      <c r="F127" s="204"/>
    </row>
    <row r="128" spans="1:6" x14ac:dyDescent="0.25">
      <c r="A128" s="204"/>
      <c r="B128" s="204"/>
      <c r="C128" s="204"/>
      <c r="D128" s="204"/>
      <c r="E128" s="204"/>
      <c r="F128" s="204"/>
    </row>
    <row r="129" spans="1:6" x14ac:dyDescent="0.25">
      <c r="A129" s="204"/>
      <c r="B129" s="204"/>
      <c r="C129" s="204"/>
      <c r="D129" s="204"/>
      <c r="E129" s="204"/>
      <c r="F129" s="204"/>
    </row>
    <row r="130" spans="1:6" x14ac:dyDescent="0.25">
      <c r="A130" s="204"/>
      <c r="B130" s="204"/>
      <c r="C130" s="204"/>
      <c r="D130" s="204"/>
      <c r="E130" s="204"/>
      <c r="F130" s="204"/>
    </row>
    <row r="131" spans="1:6" x14ac:dyDescent="0.25">
      <c r="A131" s="204"/>
      <c r="B131" s="204"/>
      <c r="C131" s="204"/>
      <c r="D131" s="204"/>
      <c r="E131" s="204"/>
      <c r="F131" s="204"/>
    </row>
    <row r="132" spans="1:6" x14ac:dyDescent="0.25">
      <c r="A132" s="204"/>
      <c r="B132" s="204"/>
      <c r="C132" s="204"/>
      <c r="D132" s="204"/>
      <c r="E132" s="204"/>
      <c r="F132" s="204"/>
    </row>
    <row r="133" spans="1:6" x14ac:dyDescent="0.25">
      <c r="A133" s="204"/>
      <c r="B133" s="204"/>
      <c r="C133" s="204"/>
      <c r="D133" s="204"/>
      <c r="E133" s="204"/>
      <c r="F133" s="204"/>
    </row>
    <row r="134" spans="1:6" x14ac:dyDescent="0.25">
      <c r="A134" s="204"/>
      <c r="B134" s="204"/>
      <c r="C134" s="204"/>
      <c r="D134" s="204"/>
      <c r="E134" s="204"/>
      <c r="F134" s="204"/>
    </row>
    <row r="135" spans="1:6" x14ac:dyDescent="0.25">
      <c r="A135" s="204"/>
      <c r="B135" s="204"/>
      <c r="C135" s="204"/>
      <c r="D135" s="204"/>
      <c r="E135" s="204"/>
      <c r="F135" s="204"/>
    </row>
    <row r="136" spans="1:6" x14ac:dyDescent="0.25">
      <c r="A136" s="204"/>
      <c r="B136" s="204"/>
      <c r="C136" s="204"/>
      <c r="D136" s="204"/>
      <c r="E136" s="204"/>
      <c r="F136" s="204"/>
    </row>
    <row r="137" spans="1:6" x14ac:dyDescent="0.25">
      <c r="A137" s="204"/>
      <c r="B137" s="204"/>
      <c r="C137" s="204"/>
      <c r="D137" s="204"/>
      <c r="E137" s="204"/>
      <c r="F137" s="204"/>
    </row>
    <row r="138" spans="1:6" x14ac:dyDescent="0.25">
      <c r="A138" s="204"/>
      <c r="B138" s="204"/>
      <c r="C138" s="204"/>
      <c r="D138" s="204"/>
      <c r="E138" s="204"/>
      <c r="F138" s="204"/>
    </row>
    <row r="139" spans="1:6" x14ac:dyDescent="0.25">
      <c r="A139" s="204"/>
      <c r="B139" s="204"/>
      <c r="C139" s="204"/>
      <c r="D139" s="204"/>
      <c r="E139" s="204"/>
      <c r="F139" s="204"/>
    </row>
    <row r="140" spans="1:6" x14ac:dyDescent="0.25">
      <c r="A140" s="204"/>
      <c r="B140" s="204"/>
      <c r="C140" s="204"/>
      <c r="D140" s="204"/>
      <c r="E140" s="204"/>
      <c r="F140" s="204"/>
    </row>
    <row r="141" spans="1:6" x14ac:dyDescent="0.25">
      <c r="A141" s="204"/>
      <c r="B141" s="204"/>
      <c r="C141" s="204"/>
      <c r="D141" s="204"/>
      <c r="E141" s="204"/>
      <c r="F141" s="204"/>
    </row>
    <row r="142" spans="1:6" x14ac:dyDescent="0.25">
      <c r="A142" s="204"/>
      <c r="B142" s="204"/>
      <c r="C142" s="204"/>
      <c r="D142" s="204"/>
      <c r="E142" s="204"/>
      <c r="F142" s="204"/>
    </row>
    <row r="143" spans="1:6" x14ac:dyDescent="0.25">
      <c r="A143" s="204"/>
      <c r="B143" s="204"/>
      <c r="C143" s="204"/>
      <c r="D143" s="204"/>
      <c r="E143" s="204"/>
      <c r="F143" s="204"/>
    </row>
    <row r="144" spans="1:6" x14ac:dyDescent="0.25">
      <c r="A144" s="204"/>
      <c r="B144" s="204"/>
      <c r="C144" s="204"/>
      <c r="D144" s="204"/>
      <c r="E144" s="204"/>
      <c r="F144" s="204"/>
    </row>
    <row r="145" spans="1:6" x14ac:dyDescent="0.25">
      <c r="A145" s="204"/>
      <c r="B145" s="204"/>
      <c r="C145" s="204"/>
      <c r="D145" s="204"/>
      <c r="E145" s="204"/>
      <c r="F145" s="204"/>
    </row>
    <row r="146" spans="1:6" x14ac:dyDescent="0.25">
      <c r="A146" s="204"/>
      <c r="B146" s="204"/>
      <c r="C146" s="204"/>
      <c r="D146" s="204"/>
      <c r="E146" s="204"/>
      <c r="F146" s="204"/>
    </row>
    <row r="147" spans="1:6" x14ac:dyDescent="0.25">
      <c r="A147" s="204"/>
      <c r="B147" s="204"/>
      <c r="C147" s="204"/>
      <c r="D147" s="204"/>
      <c r="E147" s="204"/>
      <c r="F147" s="204"/>
    </row>
    <row r="148" spans="1:6" x14ac:dyDescent="0.25">
      <c r="A148" s="204"/>
      <c r="B148" s="204"/>
      <c r="C148" s="204"/>
      <c r="D148" s="204"/>
      <c r="E148" s="204"/>
      <c r="F148" s="204"/>
    </row>
    <row r="149" spans="1:6" x14ac:dyDescent="0.25">
      <c r="A149" s="204"/>
      <c r="B149" s="204"/>
      <c r="C149" s="204"/>
      <c r="D149" s="204"/>
      <c r="E149" s="204"/>
      <c r="F149" s="204"/>
    </row>
    <row r="150" spans="1:6" x14ac:dyDescent="0.25">
      <c r="A150" s="204"/>
      <c r="B150" s="204"/>
      <c r="C150" s="204"/>
      <c r="D150" s="204"/>
      <c r="E150" s="204"/>
      <c r="F150" s="204"/>
    </row>
    <row r="151" spans="1:6" x14ac:dyDescent="0.25">
      <c r="A151" s="204"/>
      <c r="B151" s="204"/>
      <c r="C151" s="204"/>
      <c r="D151" s="204"/>
      <c r="E151" s="204"/>
      <c r="F151" s="204"/>
    </row>
    <row r="152" spans="1:6" x14ac:dyDescent="0.25">
      <c r="A152" s="204"/>
      <c r="B152" s="204"/>
      <c r="C152" s="204"/>
      <c r="D152" s="204"/>
      <c r="E152" s="204"/>
      <c r="F152" s="204"/>
    </row>
    <row r="153" spans="1:6" x14ac:dyDescent="0.25">
      <c r="A153" s="204"/>
      <c r="B153" s="204"/>
      <c r="C153" s="204"/>
      <c r="D153" s="204"/>
      <c r="E153" s="204"/>
      <c r="F153" s="204"/>
    </row>
    <row r="154" spans="1:6" x14ac:dyDescent="0.25">
      <c r="A154" s="204"/>
      <c r="B154" s="204"/>
      <c r="C154" s="204"/>
      <c r="D154" s="204"/>
      <c r="E154" s="204"/>
      <c r="F154" s="204"/>
    </row>
    <row r="155" spans="1:6" x14ac:dyDescent="0.25">
      <c r="A155" s="204"/>
      <c r="B155" s="204"/>
      <c r="C155" s="204"/>
      <c r="D155" s="204"/>
      <c r="E155" s="204"/>
      <c r="F155" s="204"/>
    </row>
    <row r="156" spans="1:6" x14ac:dyDescent="0.25">
      <c r="A156" s="204"/>
      <c r="B156" s="204"/>
      <c r="C156" s="204"/>
      <c r="D156" s="204"/>
      <c r="E156" s="204"/>
      <c r="F156" s="204"/>
    </row>
    <row r="157" spans="1:6" x14ac:dyDescent="0.25">
      <c r="A157" s="204"/>
      <c r="B157" s="204"/>
      <c r="C157" s="204"/>
      <c r="D157" s="204"/>
      <c r="E157" s="204"/>
      <c r="F157" s="204"/>
    </row>
    <row r="158" spans="1:6" x14ac:dyDescent="0.25">
      <c r="A158" s="204"/>
      <c r="B158" s="204"/>
      <c r="C158" s="204"/>
      <c r="D158" s="204"/>
      <c r="E158" s="204"/>
      <c r="F158" s="204"/>
    </row>
    <row r="159" spans="1:6" x14ac:dyDescent="0.25">
      <c r="A159" s="204"/>
      <c r="B159" s="204"/>
      <c r="C159" s="204"/>
      <c r="D159" s="204"/>
      <c r="E159" s="204"/>
      <c r="F159" s="204"/>
    </row>
    <row r="160" spans="1:6" x14ac:dyDescent="0.25">
      <c r="A160" s="204"/>
      <c r="B160" s="204"/>
      <c r="C160" s="204"/>
      <c r="D160" s="204"/>
      <c r="E160" s="204"/>
      <c r="F160" s="204"/>
    </row>
    <row r="161" spans="1:6" x14ac:dyDescent="0.25">
      <c r="A161" s="204"/>
      <c r="B161" s="204"/>
      <c r="C161" s="204"/>
      <c r="D161" s="204"/>
      <c r="E161" s="204"/>
      <c r="F161" s="204"/>
    </row>
    <row r="162" spans="1:6" x14ac:dyDescent="0.25">
      <c r="A162" s="204"/>
      <c r="B162" s="204"/>
      <c r="C162" s="204"/>
      <c r="D162" s="204"/>
      <c r="E162" s="204"/>
      <c r="F162" s="204"/>
    </row>
    <row r="163" spans="1:6" x14ac:dyDescent="0.25">
      <c r="A163" s="204"/>
      <c r="B163" s="204"/>
      <c r="C163" s="204"/>
      <c r="D163" s="204"/>
      <c r="E163" s="204"/>
      <c r="F163" s="204"/>
    </row>
    <row r="164" spans="1:6" x14ac:dyDescent="0.25">
      <c r="A164" s="204"/>
      <c r="B164" s="204"/>
      <c r="C164" s="204"/>
      <c r="D164" s="204"/>
      <c r="E164" s="204"/>
      <c r="F164" s="204"/>
    </row>
    <row r="165" spans="1:6" x14ac:dyDescent="0.25">
      <c r="A165" s="204"/>
      <c r="B165" s="204"/>
      <c r="C165" s="204"/>
      <c r="D165" s="204"/>
      <c r="E165" s="204"/>
      <c r="F165" s="204"/>
    </row>
    <row r="166" spans="1:6" x14ac:dyDescent="0.25">
      <c r="A166" s="204"/>
      <c r="B166" s="204"/>
      <c r="C166" s="204"/>
      <c r="D166" s="204"/>
      <c r="E166" s="204"/>
      <c r="F166" s="204"/>
    </row>
    <row r="167" spans="1:6" x14ac:dyDescent="0.25">
      <c r="A167" s="204"/>
      <c r="B167" s="204"/>
      <c r="C167" s="204"/>
      <c r="D167" s="204"/>
      <c r="E167" s="204"/>
      <c r="F167" s="204"/>
    </row>
    <row r="168" spans="1:6" x14ac:dyDescent="0.25">
      <c r="A168" s="204"/>
      <c r="B168" s="204"/>
      <c r="C168" s="204"/>
      <c r="D168" s="204"/>
      <c r="E168" s="204"/>
      <c r="F168" s="204"/>
    </row>
    <row r="169" spans="1:6" x14ac:dyDescent="0.25">
      <c r="A169" s="204"/>
      <c r="B169" s="204"/>
      <c r="C169" s="204"/>
      <c r="D169" s="204"/>
      <c r="E169" s="204"/>
      <c r="F169" s="204"/>
    </row>
    <row r="170" spans="1:6" x14ac:dyDescent="0.25">
      <c r="A170" s="204"/>
      <c r="B170" s="204"/>
      <c r="C170" s="204"/>
      <c r="D170" s="204"/>
      <c r="E170" s="204"/>
      <c r="F170" s="204"/>
    </row>
    <row r="171" spans="1:6" x14ac:dyDescent="0.25">
      <c r="A171" s="204"/>
      <c r="B171" s="204"/>
      <c r="C171" s="204"/>
      <c r="D171" s="204"/>
      <c r="E171" s="204"/>
      <c r="F171" s="204"/>
    </row>
    <row r="172" spans="1:6" x14ac:dyDescent="0.25">
      <c r="A172" s="204"/>
      <c r="B172" s="204"/>
      <c r="C172" s="204"/>
      <c r="D172" s="204"/>
      <c r="E172" s="204"/>
      <c r="F172" s="204"/>
    </row>
    <row r="173" spans="1:6" x14ac:dyDescent="0.25">
      <c r="A173" s="204"/>
      <c r="B173" s="204"/>
      <c r="C173" s="204"/>
      <c r="D173" s="204"/>
      <c r="E173" s="204"/>
      <c r="F173" s="204"/>
    </row>
    <row r="174" spans="1:6" x14ac:dyDescent="0.25">
      <c r="A174" s="204"/>
      <c r="B174" s="204"/>
      <c r="C174" s="204"/>
      <c r="D174" s="204"/>
      <c r="E174" s="204"/>
      <c r="F174" s="204"/>
    </row>
    <row r="175" spans="1:6" x14ac:dyDescent="0.25">
      <c r="A175" s="204"/>
      <c r="B175" s="204"/>
      <c r="C175" s="204"/>
      <c r="D175" s="204"/>
      <c r="E175" s="204"/>
      <c r="F175" s="204"/>
    </row>
    <row r="176" spans="1:6" x14ac:dyDescent="0.25">
      <c r="A176" s="204"/>
      <c r="B176" s="204"/>
      <c r="C176" s="204"/>
      <c r="D176" s="204"/>
      <c r="E176" s="204"/>
      <c r="F176" s="204"/>
    </row>
    <row r="177" spans="1:6" x14ac:dyDescent="0.25">
      <c r="A177" s="204"/>
      <c r="B177" s="204"/>
      <c r="C177" s="204"/>
      <c r="D177" s="204"/>
      <c r="E177" s="204"/>
      <c r="F177" s="204"/>
    </row>
    <row r="178" spans="1:6" x14ac:dyDescent="0.25">
      <c r="A178" s="204"/>
      <c r="B178" s="204"/>
      <c r="C178" s="204"/>
      <c r="D178" s="204"/>
      <c r="E178" s="204"/>
      <c r="F178" s="204"/>
    </row>
    <row r="179" spans="1:6" x14ac:dyDescent="0.25">
      <c r="A179" s="204"/>
      <c r="B179" s="204"/>
      <c r="C179" s="204"/>
      <c r="D179" s="204"/>
      <c r="E179" s="204"/>
      <c r="F179" s="204"/>
    </row>
    <row r="180" spans="1:6" x14ac:dyDescent="0.25">
      <c r="A180" s="204"/>
      <c r="B180" s="204"/>
      <c r="C180" s="204"/>
      <c r="D180" s="204"/>
      <c r="E180" s="204"/>
      <c r="F180" s="204"/>
    </row>
    <row r="181" spans="1:6" x14ac:dyDescent="0.25">
      <c r="A181" s="204"/>
      <c r="B181" s="204"/>
      <c r="C181" s="204"/>
      <c r="D181" s="204"/>
      <c r="E181" s="204"/>
      <c r="F181" s="204"/>
    </row>
    <row r="182" spans="1:6" x14ac:dyDescent="0.25">
      <c r="A182" s="204"/>
      <c r="B182" s="204"/>
      <c r="C182" s="204"/>
      <c r="D182" s="204"/>
      <c r="E182" s="204"/>
      <c r="F182" s="204"/>
    </row>
    <row r="183" spans="1:6" x14ac:dyDescent="0.25">
      <c r="A183" s="204"/>
      <c r="B183" s="204"/>
      <c r="C183" s="204"/>
      <c r="D183" s="204"/>
      <c r="E183" s="204"/>
      <c r="F183" s="204"/>
    </row>
    <row r="184" spans="1:6" x14ac:dyDescent="0.25">
      <c r="A184" s="204"/>
      <c r="B184" s="204"/>
      <c r="C184" s="204"/>
      <c r="D184" s="204"/>
      <c r="E184" s="204"/>
      <c r="F184" s="204"/>
    </row>
    <row r="185" spans="1:6" x14ac:dyDescent="0.25">
      <c r="A185" s="204"/>
      <c r="B185" s="204"/>
      <c r="C185" s="204"/>
      <c r="D185" s="204"/>
      <c r="E185" s="204"/>
      <c r="F185" s="204"/>
    </row>
    <row r="186" spans="1:6" x14ac:dyDescent="0.25">
      <c r="A186" s="204"/>
      <c r="B186" s="204"/>
      <c r="C186" s="204"/>
      <c r="D186" s="204"/>
      <c r="E186" s="204"/>
      <c r="F186" s="204"/>
    </row>
    <row r="187" spans="1:6" x14ac:dyDescent="0.25">
      <c r="A187" s="204"/>
      <c r="B187" s="204"/>
      <c r="C187" s="204"/>
      <c r="D187" s="204"/>
      <c r="E187" s="204"/>
      <c r="F187" s="204"/>
    </row>
    <row r="188" spans="1:6" x14ac:dyDescent="0.25">
      <c r="A188" s="204"/>
      <c r="B188" s="204"/>
      <c r="C188" s="204"/>
      <c r="D188" s="204"/>
      <c r="E188" s="204"/>
      <c r="F188" s="204"/>
    </row>
    <row r="189" spans="1:6" x14ac:dyDescent="0.25">
      <c r="A189" s="204"/>
      <c r="B189" s="204"/>
      <c r="C189" s="204"/>
      <c r="D189" s="204"/>
      <c r="E189" s="204"/>
      <c r="F189" s="204"/>
    </row>
    <row r="190" spans="1:6" x14ac:dyDescent="0.25">
      <c r="A190" s="204"/>
      <c r="B190" s="204"/>
      <c r="C190" s="204"/>
      <c r="D190" s="204"/>
      <c r="E190" s="204"/>
      <c r="F190" s="204"/>
    </row>
    <row r="191" spans="1:6" x14ac:dyDescent="0.25">
      <c r="A191" s="204"/>
      <c r="B191" s="204"/>
      <c r="C191" s="204"/>
      <c r="D191" s="204"/>
      <c r="E191" s="204"/>
      <c r="F191" s="204"/>
    </row>
    <row r="192" spans="1:6" x14ac:dyDescent="0.25">
      <c r="A192" s="204"/>
      <c r="B192" s="204"/>
      <c r="C192" s="204"/>
      <c r="D192" s="204"/>
      <c r="E192" s="204"/>
      <c r="F192" s="204"/>
    </row>
    <row r="193" spans="1:6" x14ac:dyDescent="0.25">
      <c r="A193" s="204"/>
      <c r="B193" s="204"/>
      <c r="C193" s="204"/>
      <c r="D193" s="204"/>
      <c r="E193" s="204"/>
      <c r="F193" s="204"/>
    </row>
    <row r="194" spans="1:6" x14ac:dyDescent="0.25">
      <c r="A194" s="204"/>
      <c r="B194" s="204"/>
      <c r="C194" s="204"/>
      <c r="D194" s="204"/>
      <c r="E194" s="204"/>
      <c r="F194" s="204"/>
    </row>
    <row r="195" spans="1:6" x14ac:dyDescent="0.25">
      <c r="A195" s="204"/>
      <c r="B195" s="204"/>
      <c r="C195" s="204"/>
      <c r="D195" s="204"/>
      <c r="E195" s="204"/>
      <c r="F195" s="204"/>
    </row>
    <row r="196" spans="1:6" x14ac:dyDescent="0.25">
      <c r="A196" s="204"/>
      <c r="B196" s="204"/>
      <c r="C196" s="204"/>
      <c r="D196" s="204"/>
      <c r="E196" s="204"/>
      <c r="F196" s="204"/>
    </row>
    <row r="197" spans="1:6" x14ac:dyDescent="0.25">
      <c r="A197" s="204"/>
      <c r="B197" s="204"/>
      <c r="C197" s="204"/>
      <c r="D197" s="204"/>
      <c r="E197" s="204"/>
      <c r="F197" s="204"/>
    </row>
    <row r="198" spans="1:6" x14ac:dyDescent="0.25">
      <c r="A198" s="204"/>
      <c r="B198" s="204"/>
      <c r="C198" s="204"/>
      <c r="D198" s="204"/>
      <c r="E198" s="204"/>
      <c r="F198" s="204"/>
    </row>
    <row r="199" spans="1:6" x14ac:dyDescent="0.25">
      <c r="A199" s="204"/>
      <c r="B199" s="204"/>
      <c r="C199" s="204"/>
      <c r="D199" s="204"/>
      <c r="E199" s="204"/>
      <c r="F199" s="204"/>
    </row>
    <row r="200" spans="1:6" x14ac:dyDescent="0.25">
      <c r="A200" s="204"/>
      <c r="B200" s="204"/>
      <c r="C200" s="204"/>
      <c r="D200" s="204"/>
      <c r="E200" s="204"/>
      <c r="F200" s="204"/>
    </row>
    <row r="201" spans="1:6" x14ac:dyDescent="0.25">
      <c r="A201" s="204"/>
      <c r="B201" s="204"/>
      <c r="C201" s="204"/>
      <c r="D201" s="204"/>
      <c r="E201" s="204"/>
      <c r="F201" s="204"/>
    </row>
    <row r="202" spans="1:6" x14ac:dyDescent="0.25">
      <c r="A202" s="204"/>
      <c r="B202" s="204"/>
      <c r="C202" s="204"/>
      <c r="D202" s="204"/>
      <c r="E202" s="204"/>
      <c r="F202" s="204"/>
    </row>
    <row r="203" spans="1:6" x14ac:dyDescent="0.25">
      <c r="A203" s="204"/>
      <c r="B203" s="204"/>
      <c r="C203" s="204"/>
      <c r="D203" s="204"/>
      <c r="E203" s="204"/>
      <c r="F203" s="204"/>
    </row>
    <row r="204" spans="1:6" x14ac:dyDescent="0.25">
      <c r="A204" s="204"/>
      <c r="B204" s="204"/>
      <c r="C204" s="204"/>
      <c r="D204" s="204"/>
      <c r="E204" s="204"/>
      <c r="F204" s="204"/>
    </row>
    <row r="205" spans="1:6" x14ac:dyDescent="0.25">
      <c r="A205" s="204"/>
      <c r="B205" s="204"/>
      <c r="C205" s="204"/>
      <c r="D205" s="204"/>
      <c r="E205" s="204"/>
      <c r="F205" s="204"/>
    </row>
    <row r="206" spans="1:6" x14ac:dyDescent="0.25">
      <c r="A206" s="204"/>
      <c r="B206" s="204"/>
      <c r="C206" s="204"/>
      <c r="D206" s="204"/>
      <c r="E206" s="204"/>
      <c r="F206" s="204"/>
    </row>
    <row r="207" spans="1:6" x14ac:dyDescent="0.25">
      <c r="A207" s="204"/>
      <c r="B207" s="204"/>
      <c r="C207" s="204"/>
      <c r="D207" s="204"/>
      <c r="E207" s="204"/>
      <c r="F207" s="204"/>
    </row>
    <row r="208" spans="1:6" x14ac:dyDescent="0.25">
      <c r="A208" s="204"/>
      <c r="B208" s="204"/>
      <c r="C208" s="204"/>
      <c r="D208" s="204"/>
      <c r="E208" s="204"/>
      <c r="F208" s="204"/>
    </row>
    <row r="209" spans="1:6" x14ac:dyDescent="0.25">
      <c r="A209" s="204"/>
      <c r="B209" s="204"/>
      <c r="C209" s="204"/>
      <c r="D209" s="204"/>
      <c r="E209" s="204"/>
      <c r="F209" s="204"/>
    </row>
    <row r="210" spans="1:6" x14ac:dyDescent="0.25">
      <c r="A210" s="204"/>
      <c r="B210" s="204"/>
      <c r="C210" s="204"/>
      <c r="D210" s="204"/>
      <c r="E210" s="204"/>
      <c r="F210" s="204"/>
    </row>
    <row r="211" spans="1:6" x14ac:dyDescent="0.25">
      <c r="A211" s="204"/>
      <c r="B211" s="204"/>
      <c r="C211" s="204"/>
      <c r="D211" s="204"/>
      <c r="E211" s="204"/>
      <c r="F211" s="204"/>
    </row>
    <row r="212" spans="1:6" x14ac:dyDescent="0.25">
      <c r="A212" s="204"/>
      <c r="B212" s="204"/>
      <c r="C212" s="204"/>
      <c r="D212" s="204"/>
      <c r="E212" s="204"/>
      <c r="F212" s="204"/>
    </row>
    <row r="213" spans="1:6" x14ac:dyDescent="0.25">
      <c r="A213" s="204"/>
      <c r="B213" s="204"/>
      <c r="C213" s="204"/>
      <c r="D213" s="204"/>
      <c r="E213" s="204"/>
      <c r="F213" s="204"/>
    </row>
    <row r="214" spans="1:6" x14ac:dyDescent="0.25">
      <c r="A214" s="204"/>
      <c r="B214" s="204"/>
      <c r="C214" s="204"/>
      <c r="D214" s="204"/>
      <c r="E214" s="204"/>
      <c r="F214" s="204"/>
    </row>
    <row r="215" spans="1:6" x14ac:dyDescent="0.25">
      <c r="A215" s="204"/>
      <c r="B215" s="204"/>
      <c r="C215" s="204"/>
      <c r="D215" s="204"/>
      <c r="E215" s="204"/>
      <c r="F215" s="204"/>
    </row>
    <row r="216" spans="1:6" x14ac:dyDescent="0.25">
      <c r="A216" s="204"/>
      <c r="B216" s="204"/>
      <c r="C216" s="204"/>
      <c r="D216" s="204"/>
      <c r="E216" s="204"/>
      <c r="F216" s="204"/>
    </row>
    <row r="217" spans="1:6" x14ac:dyDescent="0.25">
      <c r="A217" s="204"/>
      <c r="B217" s="204"/>
      <c r="C217" s="204"/>
      <c r="D217" s="204"/>
      <c r="E217" s="204"/>
      <c r="F217" s="204"/>
    </row>
    <row r="218" spans="1:6" x14ac:dyDescent="0.25">
      <c r="A218" s="204"/>
      <c r="B218" s="204"/>
      <c r="C218" s="204"/>
      <c r="D218" s="204"/>
      <c r="E218" s="204"/>
      <c r="F218" s="204"/>
    </row>
    <row r="219" spans="1:6" x14ac:dyDescent="0.25">
      <c r="A219" s="204"/>
      <c r="B219" s="204"/>
      <c r="C219" s="204"/>
      <c r="D219" s="204"/>
      <c r="E219" s="204"/>
      <c r="F219" s="204"/>
    </row>
    <row r="220" spans="1:6" x14ac:dyDescent="0.25">
      <c r="A220" s="204"/>
      <c r="B220" s="204"/>
      <c r="C220" s="204"/>
      <c r="D220" s="204"/>
      <c r="E220" s="204"/>
      <c r="F220" s="204"/>
    </row>
    <row r="221" spans="1:6" x14ac:dyDescent="0.25">
      <c r="A221" s="204"/>
      <c r="B221" s="204"/>
      <c r="C221" s="204"/>
      <c r="D221" s="204"/>
      <c r="E221" s="204"/>
      <c r="F221" s="204"/>
    </row>
    <row r="222" spans="1:6" x14ac:dyDescent="0.25">
      <c r="A222" s="204"/>
      <c r="B222" s="204"/>
      <c r="C222" s="204"/>
      <c r="D222" s="204"/>
      <c r="E222" s="204"/>
      <c r="F222" s="204"/>
    </row>
    <row r="223" spans="1:6" x14ac:dyDescent="0.25">
      <c r="A223" s="204"/>
      <c r="B223" s="204"/>
      <c r="C223" s="204"/>
      <c r="D223" s="204"/>
      <c r="E223" s="204"/>
      <c r="F223" s="204"/>
    </row>
    <row r="224" spans="1:6" x14ac:dyDescent="0.25">
      <c r="A224" s="204"/>
      <c r="B224" s="204"/>
      <c r="C224" s="204"/>
      <c r="D224" s="204"/>
      <c r="E224" s="204"/>
      <c r="F224" s="204"/>
    </row>
    <row r="225" spans="1:6" x14ac:dyDescent="0.25">
      <c r="A225" s="204"/>
      <c r="B225" s="204"/>
      <c r="C225" s="204"/>
      <c r="D225" s="204"/>
      <c r="E225" s="204"/>
      <c r="F225" s="204"/>
    </row>
    <row r="226" spans="1:6" x14ac:dyDescent="0.25">
      <c r="A226" s="204"/>
      <c r="B226" s="204"/>
      <c r="C226" s="204"/>
      <c r="D226" s="204"/>
      <c r="E226" s="204"/>
      <c r="F226" s="204"/>
    </row>
    <row r="227" spans="1:6" x14ac:dyDescent="0.25">
      <c r="A227" s="204"/>
      <c r="B227" s="204"/>
      <c r="C227" s="204"/>
      <c r="D227" s="204"/>
      <c r="E227" s="204"/>
      <c r="F227" s="204"/>
    </row>
    <row r="228" spans="1:6" x14ac:dyDescent="0.25">
      <c r="A228" s="204"/>
      <c r="B228" s="204"/>
      <c r="C228" s="204"/>
      <c r="D228" s="204"/>
      <c r="E228" s="204"/>
      <c r="F228" s="204"/>
    </row>
    <row r="229" spans="1:6" x14ac:dyDescent="0.25">
      <c r="A229" s="204"/>
      <c r="B229" s="204"/>
      <c r="C229" s="204"/>
      <c r="D229" s="204"/>
      <c r="E229" s="204"/>
      <c r="F229" s="204"/>
    </row>
    <row r="230" spans="1:6" x14ac:dyDescent="0.25">
      <c r="A230" s="204"/>
      <c r="B230" s="204"/>
      <c r="C230" s="204"/>
      <c r="D230" s="204"/>
      <c r="E230" s="204"/>
      <c r="F230" s="204"/>
    </row>
    <row r="231" spans="1:6" x14ac:dyDescent="0.25">
      <c r="A231" s="204"/>
      <c r="B231" s="204"/>
      <c r="C231" s="204"/>
      <c r="D231" s="204"/>
      <c r="E231" s="204"/>
      <c r="F231" s="204"/>
    </row>
    <row r="232" spans="1:6" x14ac:dyDescent="0.25">
      <c r="A232" s="204"/>
      <c r="B232" s="204"/>
      <c r="C232" s="204"/>
      <c r="D232" s="204"/>
      <c r="E232" s="204"/>
      <c r="F232" s="204"/>
    </row>
    <row r="233" spans="1:6" x14ac:dyDescent="0.25">
      <c r="A233" s="204"/>
      <c r="B233" s="204"/>
      <c r="C233" s="204"/>
      <c r="D233" s="204"/>
      <c r="E233" s="204"/>
      <c r="F233" s="204"/>
    </row>
    <row r="234" spans="1:6" x14ac:dyDescent="0.25">
      <c r="A234" s="204"/>
      <c r="B234" s="204"/>
      <c r="C234" s="204"/>
      <c r="D234" s="204"/>
      <c r="E234" s="204"/>
      <c r="F234" s="204"/>
    </row>
    <row r="235" spans="1:6" x14ac:dyDescent="0.25">
      <c r="A235" s="204"/>
      <c r="B235" s="204"/>
      <c r="C235" s="204"/>
      <c r="D235" s="204"/>
      <c r="E235" s="204"/>
      <c r="F235" s="204"/>
    </row>
    <row r="236" spans="1:6" x14ac:dyDescent="0.25">
      <c r="A236" s="204"/>
      <c r="B236" s="204"/>
      <c r="C236" s="204"/>
      <c r="D236" s="204"/>
      <c r="E236" s="204"/>
      <c r="F236" s="204"/>
    </row>
    <row r="237" spans="1:6" x14ac:dyDescent="0.25">
      <c r="A237" s="204"/>
      <c r="B237" s="204"/>
      <c r="C237" s="204"/>
      <c r="D237" s="204"/>
      <c r="E237" s="204"/>
      <c r="F237" s="204"/>
    </row>
    <row r="238" spans="1:6" x14ac:dyDescent="0.25">
      <c r="A238" s="204"/>
      <c r="B238" s="204"/>
      <c r="C238" s="204"/>
      <c r="D238" s="204"/>
      <c r="E238" s="204"/>
      <c r="F238" s="204"/>
    </row>
    <row r="239" spans="1:6" x14ac:dyDescent="0.25">
      <c r="A239" s="204"/>
      <c r="B239" s="204"/>
      <c r="C239" s="204"/>
      <c r="D239" s="204"/>
      <c r="E239" s="204"/>
      <c r="F239" s="204"/>
    </row>
    <row r="240" spans="1:6" x14ac:dyDescent="0.25">
      <c r="A240" s="204"/>
      <c r="B240" s="204"/>
      <c r="C240" s="204"/>
      <c r="D240" s="204"/>
      <c r="E240" s="204"/>
      <c r="F240" s="204"/>
    </row>
    <row r="241" spans="1:6" x14ac:dyDescent="0.25">
      <c r="A241" s="204"/>
      <c r="B241" s="204"/>
      <c r="C241" s="204"/>
      <c r="D241" s="204"/>
      <c r="E241" s="204"/>
      <c r="F241" s="204"/>
    </row>
    <row r="242" spans="1:6" x14ac:dyDescent="0.25">
      <c r="A242" s="204"/>
      <c r="B242" s="204"/>
      <c r="C242" s="204"/>
      <c r="D242" s="204"/>
      <c r="E242" s="204"/>
      <c r="F242" s="204"/>
    </row>
    <row r="243" spans="1:6" x14ac:dyDescent="0.25">
      <c r="A243" s="204"/>
      <c r="B243" s="204"/>
      <c r="C243" s="204"/>
      <c r="D243" s="204"/>
      <c r="E243" s="204"/>
      <c r="F243" s="204"/>
    </row>
    <row r="244" spans="1:6" x14ac:dyDescent="0.25">
      <c r="A244" s="204"/>
      <c r="B244" s="204"/>
      <c r="C244" s="204"/>
      <c r="D244" s="204"/>
      <c r="E244" s="204"/>
      <c r="F244" s="204"/>
    </row>
    <row r="245" spans="1:6" x14ac:dyDescent="0.25">
      <c r="A245" s="204"/>
      <c r="B245" s="204"/>
      <c r="C245" s="204"/>
      <c r="D245" s="204"/>
      <c r="E245" s="204"/>
      <c r="F245" s="204"/>
    </row>
    <row r="246" spans="1:6" x14ac:dyDescent="0.25">
      <c r="A246" s="204"/>
      <c r="B246" s="204"/>
      <c r="C246" s="204"/>
      <c r="D246" s="204"/>
      <c r="E246" s="204"/>
      <c r="F246" s="204"/>
    </row>
    <row r="247" spans="1:6" x14ac:dyDescent="0.25">
      <c r="A247" s="204"/>
      <c r="B247" s="204"/>
      <c r="C247" s="204"/>
      <c r="D247" s="204"/>
      <c r="E247" s="204"/>
      <c r="F247" s="204"/>
    </row>
    <row r="248" spans="1:6" x14ac:dyDescent="0.25">
      <c r="A248" s="204"/>
      <c r="B248" s="204"/>
      <c r="C248" s="204"/>
      <c r="D248" s="204"/>
      <c r="E248" s="204"/>
      <c r="F248" s="204"/>
    </row>
    <row r="249" spans="1:6" x14ac:dyDescent="0.25">
      <c r="A249" s="204"/>
      <c r="B249" s="204"/>
      <c r="C249" s="204"/>
      <c r="D249" s="204"/>
      <c r="E249" s="204"/>
      <c r="F249" s="204"/>
    </row>
    <row r="250" spans="1:6" x14ac:dyDescent="0.25">
      <c r="A250" s="204"/>
      <c r="B250" s="204"/>
      <c r="C250" s="204"/>
      <c r="D250" s="204"/>
      <c r="E250" s="204"/>
      <c r="F250" s="204"/>
    </row>
    <row r="251" spans="1:6" x14ac:dyDescent="0.25">
      <c r="A251" s="204"/>
      <c r="B251" s="204"/>
      <c r="C251" s="204"/>
      <c r="D251" s="204"/>
      <c r="E251" s="204"/>
      <c r="F251" s="204"/>
    </row>
    <row r="252" spans="1:6" x14ac:dyDescent="0.25">
      <c r="A252" s="204"/>
      <c r="B252" s="204"/>
      <c r="C252" s="204"/>
      <c r="D252" s="204"/>
      <c r="E252" s="204"/>
      <c r="F252" s="204"/>
    </row>
    <row r="253" spans="1:6" x14ac:dyDescent="0.25">
      <c r="A253" s="204"/>
      <c r="B253" s="204"/>
      <c r="C253" s="204"/>
      <c r="D253" s="204"/>
      <c r="E253" s="204"/>
      <c r="F253" s="204"/>
    </row>
    <row r="254" spans="1:6" x14ac:dyDescent="0.25">
      <c r="A254" s="204"/>
      <c r="B254" s="204"/>
      <c r="C254" s="204"/>
      <c r="D254" s="204"/>
      <c r="E254" s="204"/>
      <c r="F254" s="204"/>
    </row>
    <row r="255" spans="1:6" x14ac:dyDescent="0.25">
      <c r="A255" s="204"/>
      <c r="B255" s="204"/>
      <c r="C255" s="204"/>
      <c r="D255" s="204"/>
      <c r="E255" s="204"/>
      <c r="F255" s="204"/>
    </row>
    <row r="256" spans="1:6" x14ac:dyDescent="0.25">
      <c r="A256" s="204"/>
      <c r="B256" s="204"/>
      <c r="C256" s="204"/>
      <c r="D256" s="204"/>
      <c r="E256" s="204"/>
      <c r="F256" s="204"/>
    </row>
    <row r="257" spans="1:6" x14ac:dyDescent="0.25">
      <c r="A257" s="204"/>
      <c r="B257" s="204"/>
      <c r="C257" s="204"/>
      <c r="D257" s="204"/>
      <c r="E257" s="204"/>
      <c r="F257" s="204"/>
    </row>
    <row r="258" spans="1:6" x14ac:dyDescent="0.25">
      <c r="A258" s="204"/>
      <c r="B258" s="204"/>
      <c r="C258" s="204"/>
      <c r="D258" s="204"/>
      <c r="E258" s="204"/>
      <c r="F258" s="204"/>
    </row>
    <row r="259" spans="1:6" x14ac:dyDescent="0.25">
      <c r="A259" s="204"/>
      <c r="B259" s="204"/>
      <c r="C259" s="204"/>
      <c r="D259" s="204"/>
      <c r="E259" s="204"/>
      <c r="F259" s="204"/>
    </row>
    <row r="260" spans="1:6" x14ac:dyDescent="0.25">
      <c r="A260" s="204"/>
      <c r="B260" s="204"/>
      <c r="C260" s="204"/>
      <c r="D260" s="204"/>
      <c r="E260" s="204"/>
      <c r="F260" s="204"/>
    </row>
    <row r="261" spans="1:6" x14ac:dyDescent="0.25">
      <c r="A261" s="204"/>
      <c r="B261" s="204"/>
      <c r="C261" s="204"/>
      <c r="D261" s="204"/>
      <c r="E261" s="204"/>
      <c r="F261" s="204"/>
    </row>
    <row r="262" spans="1:6" x14ac:dyDescent="0.25">
      <c r="A262" s="204"/>
      <c r="B262" s="204"/>
      <c r="C262" s="204"/>
      <c r="D262" s="204"/>
      <c r="E262" s="204"/>
      <c r="F262" s="204"/>
    </row>
    <row r="263" spans="1:6" x14ac:dyDescent="0.25">
      <c r="A263" s="204"/>
      <c r="B263" s="204"/>
      <c r="C263" s="204"/>
      <c r="D263" s="204"/>
      <c r="E263" s="204"/>
      <c r="F263" s="204"/>
    </row>
    <row r="264" spans="1:6" x14ac:dyDescent="0.25">
      <c r="A264" s="204"/>
      <c r="B264" s="204"/>
      <c r="C264" s="204"/>
      <c r="D264" s="204"/>
      <c r="E264" s="204"/>
      <c r="F264" s="204"/>
    </row>
    <row r="265" spans="1:6" x14ac:dyDescent="0.25">
      <c r="A265" s="204"/>
      <c r="B265" s="204"/>
      <c r="C265" s="204"/>
      <c r="D265" s="204"/>
      <c r="E265" s="204"/>
      <c r="F265" s="204"/>
    </row>
    <row r="266" spans="1:6" x14ac:dyDescent="0.25">
      <c r="A266" s="204"/>
      <c r="B266" s="204"/>
      <c r="C266" s="204"/>
      <c r="D266" s="204"/>
      <c r="E266" s="204"/>
      <c r="F266" s="204"/>
    </row>
    <row r="267" spans="1:6" x14ac:dyDescent="0.25">
      <c r="A267" s="204"/>
      <c r="B267" s="204"/>
      <c r="C267" s="204"/>
      <c r="D267" s="204"/>
      <c r="E267" s="204"/>
      <c r="F267" s="204"/>
    </row>
    <row r="268" spans="1:6" x14ac:dyDescent="0.25">
      <c r="A268" s="204"/>
      <c r="B268" s="204"/>
      <c r="C268" s="204"/>
      <c r="D268" s="204"/>
      <c r="E268" s="204"/>
      <c r="F268" s="204"/>
    </row>
    <row r="269" spans="1:6" x14ac:dyDescent="0.25">
      <c r="A269" s="204"/>
      <c r="B269" s="204"/>
      <c r="C269" s="204"/>
      <c r="D269" s="204"/>
      <c r="E269" s="204"/>
      <c r="F269" s="204"/>
    </row>
    <row r="270" spans="1:6" x14ac:dyDescent="0.25">
      <c r="A270" s="204"/>
      <c r="B270" s="204"/>
      <c r="C270" s="204"/>
      <c r="D270" s="204"/>
      <c r="E270" s="204"/>
      <c r="F270" s="204"/>
    </row>
    <row r="271" spans="1:6" x14ac:dyDescent="0.25">
      <c r="A271" s="204"/>
      <c r="B271" s="204"/>
      <c r="C271" s="204"/>
      <c r="D271" s="204"/>
      <c r="E271" s="204"/>
      <c r="F271" s="204"/>
    </row>
    <row r="272" spans="1:6" x14ac:dyDescent="0.25">
      <c r="A272" s="204"/>
      <c r="B272" s="204"/>
      <c r="C272" s="204"/>
      <c r="D272" s="204"/>
      <c r="E272" s="204"/>
      <c r="F272" s="204"/>
    </row>
    <row r="273" spans="1:6" x14ac:dyDescent="0.25">
      <c r="A273" s="204"/>
      <c r="B273" s="204"/>
      <c r="C273" s="204"/>
      <c r="D273" s="204"/>
      <c r="E273" s="204"/>
      <c r="F273" s="204"/>
    </row>
    <row r="274" spans="1:6" x14ac:dyDescent="0.25">
      <c r="A274" s="204"/>
      <c r="B274" s="204"/>
      <c r="C274" s="204"/>
      <c r="D274" s="204"/>
      <c r="E274" s="204"/>
      <c r="F274" s="204"/>
    </row>
    <row r="275" spans="1:6" x14ac:dyDescent="0.25">
      <c r="A275" s="204"/>
      <c r="B275" s="204"/>
      <c r="C275" s="204"/>
      <c r="D275" s="204"/>
      <c r="E275" s="204"/>
      <c r="F275" s="204"/>
    </row>
    <row r="276" spans="1:6" x14ac:dyDescent="0.25">
      <c r="A276" s="204"/>
      <c r="B276" s="204"/>
      <c r="C276" s="204"/>
      <c r="D276" s="204"/>
      <c r="E276" s="204"/>
      <c r="F276" s="204"/>
    </row>
    <row r="277" spans="1:6" x14ac:dyDescent="0.25">
      <c r="A277" s="204"/>
      <c r="B277" s="204"/>
      <c r="C277" s="204"/>
      <c r="D277" s="204"/>
      <c r="E277" s="204"/>
      <c r="F277" s="204"/>
    </row>
    <row r="278" spans="1:6" x14ac:dyDescent="0.25">
      <c r="A278" s="204"/>
      <c r="B278" s="204"/>
      <c r="C278" s="204"/>
      <c r="D278" s="204"/>
      <c r="E278" s="204"/>
      <c r="F278" s="204"/>
    </row>
    <row r="279" spans="1:6" x14ac:dyDescent="0.25">
      <c r="A279" s="204"/>
      <c r="B279" s="204"/>
      <c r="C279" s="204"/>
      <c r="D279" s="204"/>
      <c r="E279" s="204"/>
      <c r="F279" s="204"/>
    </row>
    <row r="280" spans="1:6" x14ac:dyDescent="0.25">
      <c r="A280" s="204"/>
      <c r="B280" s="204"/>
      <c r="C280" s="204"/>
      <c r="D280" s="204"/>
      <c r="E280" s="204"/>
      <c r="F280" s="204"/>
    </row>
    <row r="281" spans="1:6" x14ac:dyDescent="0.25">
      <c r="A281" s="204"/>
      <c r="B281" s="204"/>
      <c r="C281" s="204"/>
      <c r="D281" s="204"/>
      <c r="E281" s="204"/>
      <c r="F281" s="204"/>
    </row>
    <row r="282" spans="1:6" x14ac:dyDescent="0.25">
      <c r="A282" s="204"/>
      <c r="B282" s="204"/>
      <c r="C282" s="204"/>
      <c r="D282" s="204"/>
      <c r="E282" s="204"/>
      <c r="F282" s="204"/>
    </row>
    <row r="283" spans="1:6" x14ac:dyDescent="0.25">
      <c r="A283" s="204"/>
      <c r="B283" s="204"/>
      <c r="C283" s="204"/>
      <c r="D283" s="204"/>
      <c r="E283" s="204"/>
      <c r="F283" s="204"/>
    </row>
    <row r="284" spans="1:6" x14ac:dyDescent="0.25">
      <c r="A284" s="204"/>
      <c r="B284" s="204"/>
      <c r="C284" s="204"/>
      <c r="D284" s="204"/>
      <c r="E284" s="204"/>
      <c r="F284" s="204"/>
    </row>
    <row r="285" spans="1:6" x14ac:dyDescent="0.25">
      <c r="A285" s="204"/>
      <c r="B285" s="204"/>
      <c r="C285" s="204"/>
      <c r="D285" s="204"/>
      <c r="E285" s="204"/>
      <c r="F285" s="204"/>
    </row>
    <row r="286" spans="1:6" x14ac:dyDescent="0.25">
      <c r="A286" s="204"/>
      <c r="B286" s="204"/>
      <c r="C286" s="204"/>
      <c r="D286" s="204"/>
      <c r="E286" s="204"/>
      <c r="F286" s="204"/>
    </row>
    <row r="287" spans="1:6" x14ac:dyDescent="0.25">
      <c r="A287" s="204"/>
      <c r="B287" s="204"/>
      <c r="C287" s="204"/>
      <c r="D287" s="204"/>
      <c r="E287" s="204"/>
      <c r="F287" s="204"/>
    </row>
    <row r="288" spans="1:6" x14ac:dyDescent="0.25">
      <c r="A288" s="204"/>
      <c r="B288" s="204"/>
      <c r="C288" s="204"/>
      <c r="D288" s="204"/>
      <c r="E288" s="204"/>
      <c r="F288" s="204"/>
    </row>
    <row r="289" spans="1:6" x14ac:dyDescent="0.25">
      <c r="A289" s="204"/>
      <c r="B289" s="204"/>
      <c r="C289" s="204"/>
      <c r="D289" s="204"/>
      <c r="E289" s="204"/>
      <c r="F289" s="204"/>
    </row>
    <row r="290" spans="1:6" x14ac:dyDescent="0.25">
      <c r="A290" s="204"/>
      <c r="B290" s="204"/>
      <c r="C290" s="204"/>
      <c r="D290" s="204"/>
      <c r="E290" s="204"/>
      <c r="F290" s="204"/>
    </row>
    <row r="291" spans="1:6" x14ac:dyDescent="0.25">
      <c r="A291" s="204"/>
      <c r="B291" s="204"/>
      <c r="C291" s="204"/>
      <c r="D291" s="204"/>
      <c r="E291" s="204"/>
      <c r="F291" s="204"/>
    </row>
    <row r="292" spans="1:6" x14ac:dyDescent="0.25">
      <c r="A292" s="204"/>
      <c r="B292" s="204"/>
      <c r="C292" s="204"/>
      <c r="D292" s="204"/>
      <c r="E292" s="204"/>
      <c r="F292" s="204"/>
    </row>
    <row r="293" spans="1:6" x14ac:dyDescent="0.25">
      <c r="A293" s="204"/>
      <c r="B293" s="204"/>
      <c r="C293" s="204"/>
      <c r="D293" s="204"/>
      <c r="E293" s="204"/>
      <c r="F293" s="204"/>
    </row>
    <row r="294" spans="1:6" x14ac:dyDescent="0.25">
      <c r="A294" s="204"/>
      <c r="B294" s="204"/>
      <c r="C294" s="204"/>
      <c r="D294" s="204"/>
      <c r="E294" s="204"/>
      <c r="F294" s="204"/>
    </row>
    <row r="295" spans="1:6" x14ac:dyDescent="0.25">
      <c r="A295" s="204"/>
      <c r="B295" s="204"/>
      <c r="C295" s="204"/>
      <c r="D295" s="204"/>
      <c r="E295" s="204"/>
      <c r="F295" s="204"/>
    </row>
    <row r="296" spans="1:6" x14ac:dyDescent="0.25">
      <c r="A296" s="204"/>
      <c r="B296" s="204"/>
      <c r="C296" s="204"/>
      <c r="D296" s="204"/>
      <c r="E296" s="204"/>
      <c r="F296" s="204"/>
    </row>
    <row r="297" spans="1:6" x14ac:dyDescent="0.25">
      <c r="A297" s="204"/>
      <c r="B297" s="204"/>
      <c r="C297" s="204"/>
      <c r="D297" s="204"/>
      <c r="E297" s="204"/>
      <c r="F297" s="204"/>
    </row>
    <row r="298" spans="1:6" x14ac:dyDescent="0.25">
      <c r="A298" s="204"/>
      <c r="B298" s="204"/>
      <c r="C298" s="204"/>
      <c r="D298" s="204"/>
      <c r="E298" s="204"/>
      <c r="F298" s="204"/>
    </row>
    <row r="299" spans="1:6" x14ac:dyDescent="0.25">
      <c r="A299" s="204"/>
      <c r="B299" s="204"/>
      <c r="C299" s="204"/>
      <c r="D299" s="204"/>
      <c r="E299" s="204"/>
      <c r="F299" s="204"/>
    </row>
    <row r="300" spans="1:6" x14ac:dyDescent="0.25">
      <c r="A300" s="204"/>
      <c r="B300" s="204"/>
      <c r="C300" s="204"/>
      <c r="D300" s="204"/>
      <c r="E300" s="204"/>
      <c r="F300" s="204"/>
    </row>
    <row r="301" spans="1:6" x14ac:dyDescent="0.25">
      <c r="A301" s="204"/>
      <c r="B301" s="204"/>
      <c r="C301" s="204"/>
      <c r="D301" s="204"/>
      <c r="E301" s="204"/>
      <c r="F301" s="204"/>
    </row>
    <row r="302" spans="1:6" x14ac:dyDescent="0.25">
      <c r="A302" s="204"/>
      <c r="B302" s="204"/>
      <c r="C302" s="204"/>
      <c r="D302" s="204"/>
      <c r="E302" s="204"/>
      <c r="F302" s="204"/>
    </row>
    <row r="303" spans="1:6" x14ac:dyDescent="0.25">
      <c r="A303" s="204"/>
      <c r="B303" s="204"/>
      <c r="C303" s="204"/>
      <c r="D303" s="204"/>
      <c r="E303" s="204"/>
      <c r="F303" s="204"/>
    </row>
    <row r="304" spans="1:6" x14ac:dyDescent="0.25">
      <c r="A304" s="204"/>
      <c r="B304" s="204"/>
      <c r="C304" s="204"/>
      <c r="D304" s="204"/>
      <c r="E304" s="204"/>
      <c r="F304" s="204"/>
    </row>
    <row r="305" spans="1:6" x14ac:dyDescent="0.25">
      <c r="A305" s="204"/>
      <c r="B305" s="204"/>
      <c r="C305" s="204"/>
      <c r="D305" s="204"/>
      <c r="E305" s="204"/>
      <c r="F305" s="204"/>
    </row>
    <row r="306" spans="1:6" x14ac:dyDescent="0.25">
      <c r="A306" s="204"/>
      <c r="B306" s="204"/>
      <c r="C306" s="204"/>
      <c r="D306" s="204"/>
      <c r="E306" s="204"/>
      <c r="F306" s="204"/>
    </row>
    <row r="307" spans="1:6" x14ac:dyDescent="0.25">
      <c r="A307" s="204"/>
      <c r="B307" s="204"/>
      <c r="C307" s="204"/>
      <c r="D307" s="204"/>
      <c r="E307" s="204"/>
      <c r="F307" s="204"/>
    </row>
    <row r="308" spans="1:6" x14ac:dyDescent="0.25">
      <c r="A308" s="204"/>
      <c r="B308" s="204"/>
      <c r="C308" s="204"/>
      <c r="D308" s="204"/>
      <c r="E308" s="204"/>
      <c r="F308" s="204"/>
    </row>
    <row r="309" spans="1:6" x14ac:dyDescent="0.25">
      <c r="A309" s="204"/>
      <c r="B309" s="204"/>
      <c r="C309" s="204"/>
      <c r="D309" s="204"/>
      <c r="E309" s="204"/>
      <c r="F309" s="204"/>
    </row>
    <row r="310" spans="1:6" x14ac:dyDescent="0.25">
      <c r="A310" s="204"/>
      <c r="B310" s="204"/>
      <c r="C310" s="204"/>
      <c r="D310" s="204"/>
      <c r="E310" s="204"/>
      <c r="F310" s="204"/>
    </row>
    <row r="311" spans="1:6" x14ac:dyDescent="0.25">
      <c r="A311" s="204"/>
      <c r="B311" s="204"/>
      <c r="C311" s="204"/>
      <c r="D311" s="204"/>
      <c r="E311" s="204"/>
      <c r="F311" s="204"/>
    </row>
    <row r="312" spans="1:6" x14ac:dyDescent="0.25">
      <c r="A312" s="204"/>
      <c r="B312" s="204"/>
      <c r="C312" s="204"/>
      <c r="D312" s="204"/>
      <c r="E312" s="204"/>
      <c r="F312" s="204"/>
    </row>
    <row r="313" spans="1:6" x14ac:dyDescent="0.25">
      <c r="A313" s="204"/>
      <c r="B313" s="204"/>
      <c r="C313" s="204"/>
      <c r="D313" s="204"/>
      <c r="E313" s="204"/>
      <c r="F313" s="204"/>
    </row>
    <row r="314" spans="1:6" x14ac:dyDescent="0.25">
      <c r="A314" s="204"/>
      <c r="B314" s="204"/>
      <c r="C314" s="204"/>
      <c r="D314" s="204"/>
      <c r="E314" s="204"/>
      <c r="F314" s="204"/>
    </row>
    <row r="315" spans="1:6" x14ac:dyDescent="0.25">
      <c r="A315" s="204"/>
      <c r="B315" s="204"/>
      <c r="C315" s="204"/>
      <c r="D315" s="204"/>
      <c r="E315" s="204"/>
      <c r="F315" s="204"/>
    </row>
    <row r="316" spans="1:6" x14ac:dyDescent="0.25">
      <c r="A316" s="204"/>
      <c r="B316" s="204"/>
      <c r="C316" s="204"/>
      <c r="D316" s="204"/>
      <c r="E316" s="204"/>
      <c r="F316" s="204"/>
    </row>
    <row r="317" spans="1:6" x14ac:dyDescent="0.25">
      <c r="A317" s="204"/>
      <c r="B317" s="204"/>
      <c r="C317" s="204"/>
      <c r="D317" s="204"/>
      <c r="E317" s="204"/>
      <c r="F317" s="204"/>
    </row>
    <row r="318" spans="1:6" x14ac:dyDescent="0.25">
      <c r="A318" s="204"/>
      <c r="B318" s="204"/>
      <c r="C318" s="204"/>
      <c r="D318" s="204"/>
      <c r="E318" s="204"/>
      <c r="F318" s="204"/>
    </row>
    <row r="319" spans="1:6" x14ac:dyDescent="0.25">
      <c r="A319" s="204"/>
      <c r="B319" s="204"/>
      <c r="C319" s="204"/>
      <c r="D319" s="204"/>
      <c r="E319" s="204"/>
      <c r="F319" s="204"/>
    </row>
    <row r="320" spans="1:6" x14ac:dyDescent="0.25">
      <c r="A320" s="204"/>
      <c r="B320" s="204"/>
      <c r="C320" s="204"/>
      <c r="D320" s="204"/>
      <c r="E320" s="204"/>
      <c r="F320" s="204"/>
    </row>
    <row r="321" spans="1:6" x14ac:dyDescent="0.25">
      <c r="A321" s="204"/>
      <c r="B321" s="204"/>
      <c r="C321" s="204"/>
      <c r="D321" s="204"/>
      <c r="E321" s="204"/>
      <c r="F321" s="204"/>
    </row>
    <row r="322" spans="1:6" x14ac:dyDescent="0.25">
      <c r="A322" s="204"/>
      <c r="B322" s="204"/>
      <c r="C322" s="204"/>
      <c r="D322" s="204"/>
      <c r="E322" s="204"/>
      <c r="F322" s="204"/>
    </row>
    <row r="323" spans="1:6" x14ac:dyDescent="0.25">
      <c r="A323" s="204"/>
      <c r="B323" s="204"/>
      <c r="C323" s="204"/>
      <c r="D323" s="204"/>
      <c r="E323" s="204"/>
      <c r="F323" s="204"/>
    </row>
    <row r="324" spans="1:6" x14ac:dyDescent="0.25">
      <c r="A324" s="204"/>
      <c r="B324" s="204"/>
      <c r="C324" s="204"/>
      <c r="D324" s="204"/>
      <c r="E324" s="204"/>
      <c r="F324" s="204"/>
    </row>
    <row r="325" spans="1:6" x14ac:dyDescent="0.25">
      <c r="A325" s="204"/>
      <c r="B325" s="204"/>
      <c r="C325" s="204"/>
      <c r="D325" s="204"/>
      <c r="E325" s="204"/>
      <c r="F325" s="204"/>
    </row>
    <row r="326" spans="1:6" x14ac:dyDescent="0.25">
      <c r="A326" s="204"/>
      <c r="B326" s="204"/>
      <c r="C326" s="204"/>
      <c r="D326" s="204"/>
      <c r="E326" s="204"/>
      <c r="F326" s="204"/>
    </row>
    <row r="327" spans="1:6" x14ac:dyDescent="0.25">
      <c r="A327" s="204"/>
      <c r="B327" s="204"/>
      <c r="C327" s="204"/>
      <c r="D327" s="204"/>
      <c r="E327" s="204"/>
      <c r="F327" s="204"/>
    </row>
    <row r="328" spans="1:6" x14ac:dyDescent="0.25">
      <c r="A328" s="204"/>
      <c r="B328" s="204"/>
      <c r="C328" s="204"/>
      <c r="D328" s="204"/>
      <c r="E328" s="204"/>
      <c r="F328" s="204"/>
    </row>
    <row r="329" spans="1:6" x14ac:dyDescent="0.25">
      <c r="A329" s="204"/>
      <c r="B329" s="204"/>
      <c r="C329" s="204"/>
      <c r="D329" s="204"/>
      <c r="E329" s="204"/>
      <c r="F329" s="204"/>
    </row>
    <row r="330" spans="1:6" x14ac:dyDescent="0.25">
      <c r="A330" s="204"/>
      <c r="B330" s="204"/>
      <c r="C330" s="204"/>
      <c r="D330" s="204"/>
      <c r="E330" s="204"/>
      <c r="F330" s="204"/>
    </row>
    <row r="331" spans="1:6" x14ac:dyDescent="0.25">
      <c r="A331" s="204"/>
      <c r="B331" s="204"/>
      <c r="C331" s="204"/>
      <c r="D331" s="204"/>
      <c r="E331" s="204"/>
      <c r="F331" s="204"/>
    </row>
    <row r="332" spans="1:6" x14ac:dyDescent="0.25">
      <c r="A332" s="204"/>
      <c r="B332" s="204"/>
      <c r="C332" s="204"/>
      <c r="D332" s="204"/>
      <c r="E332" s="204"/>
      <c r="F332" s="204"/>
    </row>
    <row r="333" spans="1:6" x14ac:dyDescent="0.25">
      <c r="A333" s="204"/>
      <c r="B333" s="204"/>
      <c r="C333" s="204"/>
      <c r="D333" s="204"/>
      <c r="E333" s="204"/>
      <c r="F333" s="204"/>
    </row>
    <row r="334" spans="1:6" x14ac:dyDescent="0.25">
      <c r="A334" s="204"/>
      <c r="B334" s="204"/>
      <c r="C334" s="204"/>
      <c r="D334" s="204"/>
      <c r="E334" s="204"/>
      <c r="F334" s="204"/>
    </row>
    <row r="335" spans="1:6" x14ac:dyDescent="0.25">
      <c r="A335" s="204"/>
      <c r="B335" s="204"/>
      <c r="C335" s="204"/>
      <c r="D335" s="204"/>
      <c r="E335" s="204"/>
      <c r="F335" s="204"/>
    </row>
    <row r="336" spans="1:6" x14ac:dyDescent="0.25">
      <c r="A336" s="204"/>
      <c r="B336" s="204"/>
      <c r="C336" s="204"/>
      <c r="D336" s="204"/>
      <c r="E336" s="204"/>
      <c r="F336" s="204"/>
    </row>
    <row r="337" spans="1:6" x14ac:dyDescent="0.25">
      <c r="A337" s="204"/>
      <c r="B337" s="204"/>
      <c r="C337" s="204"/>
      <c r="D337" s="204"/>
      <c r="E337" s="204"/>
      <c r="F337" s="204"/>
    </row>
    <row r="338" spans="1:6" x14ac:dyDescent="0.25">
      <c r="A338" s="204"/>
      <c r="B338" s="204"/>
      <c r="C338" s="204"/>
      <c r="D338" s="204"/>
      <c r="E338" s="204"/>
      <c r="F338" s="204"/>
    </row>
    <row r="339" spans="1:6" x14ac:dyDescent="0.25">
      <c r="A339" s="204"/>
      <c r="B339" s="204"/>
      <c r="C339" s="204"/>
      <c r="D339" s="204"/>
      <c r="E339" s="204"/>
      <c r="F339" s="204"/>
    </row>
    <row r="340" spans="1:6" x14ac:dyDescent="0.25">
      <c r="A340" s="204"/>
      <c r="B340" s="204"/>
      <c r="C340" s="204"/>
      <c r="D340" s="204"/>
      <c r="E340" s="204"/>
      <c r="F340" s="204"/>
    </row>
    <row r="341" spans="1:6" x14ac:dyDescent="0.25">
      <c r="A341" s="204"/>
      <c r="B341" s="204"/>
      <c r="C341" s="204"/>
      <c r="D341" s="204"/>
      <c r="E341" s="204"/>
      <c r="F341" s="204"/>
    </row>
    <row r="342" spans="1:6" x14ac:dyDescent="0.25">
      <c r="A342" s="204"/>
      <c r="B342" s="204"/>
      <c r="C342" s="204"/>
      <c r="D342" s="204"/>
      <c r="E342" s="204"/>
      <c r="F342" s="204"/>
    </row>
    <row r="343" spans="1:6" x14ac:dyDescent="0.25">
      <c r="A343" s="204"/>
      <c r="B343" s="204"/>
      <c r="C343" s="204"/>
      <c r="D343" s="204"/>
      <c r="E343" s="204"/>
      <c r="F343" s="204"/>
    </row>
    <row r="344" spans="1:6" x14ac:dyDescent="0.25">
      <c r="A344" s="204"/>
      <c r="B344" s="204"/>
      <c r="C344" s="204"/>
      <c r="D344" s="204"/>
      <c r="E344" s="204"/>
      <c r="F344" s="204"/>
    </row>
    <row r="345" spans="1:6" x14ac:dyDescent="0.25">
      <c r="A345" s="204"/>
      <c r="B345" s="204"/>
      <c r="C345" s="204"/>
      <c r="D345" s="204"/>
      <c r="E345" s="204"/>
      <c r="F345" s="204"/>
    </row>
    <row r="346" spans="1:6" x14ac:dyDescent="0.25">
      <c r="A346" s="204"/>
      <c r="B346" s="204"/>
      <c r="C346" s="204"/>
      <c r="D346" s="204"/>
      <c r="E346" s="204"/>
      <c r="F346" s="204"/>
    </row>
    <row r="347" spans="1:6" x14ac:dyDescent="0.25">
      <c r="A347" s="204"/>
      <c r="B347" s="204"/>
      <c r="C347" s="204"/>
      <c r="D347" s="204"/>
      <c r="E347" s="204"/>
      <c r="F347" s="204"/>
    </row>
    <row r="348" spans="1:6" x14ac:dyDescent="0.25">
      <c r="A348" s="204"/>
      <c r="B348" s="204"/>
      <c r="C348" s="204"/>
      <c r="D348" s="204"/>
      <c r="E348" s="204"/>
      <c r="F348" s="204"/>
    </row>
    <row r="349" spans="1:6" x14ac:dyDescent="0.25">
      <c r="A349" s="204"/>
      <c r="B349" s="204"/>
      <c r="C349" s="204"/>
      <c r="D349" s="204"/>
      <c r="E349" s="204"/>
      <c r="F349" s="204"/>
    </row>
    <row r="350" spans="1:6" x14ac:dyDescent="0.25">
      <c r="A350" s="204"/>
      <c r="B350" s="204"/>
      <c r="C350" s="204"/>
      <c r="D350" s="204"/>
      <c r="E350" s="204"/>
      <c r="F350" s="204"/>
    </row>
    <row r="351" spans="1:6" x14ac:dyDescent="0.25">
      <c r="A351" s="204"/>
      <c r="B351" s="204"/>
      <c r="C351" s="204"/>
      <c r="D351" s="204"/>
      <c r="E351" s="204"/>
      <c r="F351" s="204"/>
    </row>
    <row r="352" spans="1:6" x14ac:dyDescent="0.25">
      <c r="A352" s="204"/>
      <c r="B352" s="204"/>
      <c r="C352" s="204"/>
      <c r="D352" s="204"/>
      <c r="E352" s="204"/>
      <c r="F352" s="204"/>
    </row>
    <row r="353" spans="1:6" x14ac:dyDescent="0.25">
      <c r="A353" s="204"/>
      <c r="B353" s="204"/>
      <c r="C353" s="204"/>
      <c r="D353" s="204"/>
      <c r="E353" s="204"/>
      <c r="F353" s="204"/>
    </row>
    <row r="354" spans="1:6" x14ac:dyDescent="0.25">
      <c r="A354" s="204"/>
      <c r="B354" s="204"/>
      <c r="C354" s="204"/>
      <c r="D354" s="204"/>
      <c r="E354" s="204"/>
      <c r="F354" s="204"/>
    </row>
    <row r="355" spans="1:6" x14ac:dyDescent="0.25">
      <c r="A355" s="204"/>
      <c r="B355" s="204"/>
      <c r="C355" s="204"/>
      <c r="D355" s="204"/>
      <c r="E355" s="204"/>
      <c r="F355" s="204"/>
    </row>
    <row r="356" spans="1:6" x14ac:dyDescent="0.25">
      <c r="A356" s="204"/>
      <c r="B356" s="204"/>
      <c r="C356" s="204"/>
      <c r="D356" s="204"/>
      <c r="E356" s="204"/>
      <c r="F356" s="204"/>
    </row>
    <row r="357" spans="1:6" x14ac:dyDescent="0.25">
      <c r="A357" s="204"/>
      <c r="B357" s="204"/>
      <c r="C357" s="204"/>
      <c r="D357" s="204"/>
      <c r="E357" s="204"/>
      <c r="F357" s="204"/>
    </row>
    <row r="358" spans="1:6" x14ac:dyDescent="0.25">
      <c r="A358" s="204"/>
      <c r="B358" s="204"/>
      <c r="C358" s="204"/>
      <c r="D358" s="204"/>
      <c r="E358" s="204"/>
      <c r="F358" s="204"/>
    </row>
    <row r="359" spans="1:6" x14ac:dyDescent="0.25">
      <c r="A359" s="204"/>
      <c r="B359" s="204"/>
      <c r="C359" s="204"/>
      <c r="D359" s="204"/>
      <c r="E359" s="204"/>
      <c r="F359" s="204"/>
    </row>
    <row r="360" spans="1:6" x14ac:dyDescent="0.25">
      <c r="A360" s="204"/>
      <c r="B360" s="204"/>
      <c r="C360" s="204"/>
      <c r="D360" s="204"/>
      <c r="E360" s="204"/>
      <c r="F360" s="204"/>
    </row>
    <row r="361" spans="1:6" x14ac:dyDescent="0.25">
      <c r="A361" s="204"/>
      <c r="B361" s="204"/>
      <c r="C361" s="204"/>
      <c r="D361" s="204"/>
      <c r="E361" s="204"/>
      <c r="F361" s="204"/>
    </row>
    <row r="362" spans="1:6" x14ac:dyDescent="0.25">
      <c r="A362" s="204"/>
      <c r="B362" s="204"/>
      <c r="C362" s="204"/>
      <c r="D362" s="204"/>
      <c r="E362" s="204"/>
      <c r="F362" s="204"/>
    </row>
    <row r="363" spans="1:6" x14ac:dyDescent="0.25">
      <c r="A363" s="204"/>
      <c r="B363" s="204"/>
      <c r="C363" s="204"/>
      <c r="D363" s="204"/>
      <c r="E363" s="204"/>
      <c r="F363" s="204"/>
    </row>
    <row r="364" spans="1:6" x14ac:dyDescent="0.25">
      <c r="A364" s="204"/>
      <c r="B364" s="204"/>
      <c r="C364" s="204"/>
      <c r="D364" s="204"/>
      <c r="E364" s="204"/>
      <c r="F364" s="204"/>
    </row>
    <row r="365" spans="1:6" x14ac:dyDescent="0.25">
      <c r="A365" s="204"/>
      <c r="B365" s="204"/>
      <c r="C365" s="204"/>
      <c r="D365" s="204"/>
      <c r="E365" s="204"/>
      <c r="F365" s="204"/>
    </row>
    <row r="366" spans="1:6" x14ac:dyDescent="0.25">
      <c r="A366" s="204"/>
      <c r="B366" s="204"/>
      <c r="C366" s="204"/>
      <c r="D366" s="204"/>
      <c r="E366" s="204"/>
      <c r="F366" s="204"/>
    </row>
    <row r="367" spans="1:6" x14ac:dyDescent="0.25">
      <c r="A367" s="204"/>
      <c r="B367" s="204"/>
      <c r="C367" s="204"/>
      <c r="D367" s="204"/>
      <c r="E367" s="204"/>
      <c r="F367" s="204"/>
    </row>
    <row r="368" spans="1:6" x14ac:dyDescent="0.25">
      <c r="A368" s="204"/>
      <c r="B368" s="204"/>
      <c r="C368" s="204"/>
      <c r="D368" s="204"/>
      <c r="E368" s="204"/>
      <c r="F368" s="204"/>
    </row>
    <row r="369" spans="1:6" x14ac:dyDescent="0.25">
      <c r="A369" s="204"/>
      <c r="B369" s="204"/>
      <c r="C369" s="204"/>
      <c r="D369" s="204"/>
      <c r="E369" s="204"/>
      <c r="F369" s="204"/>
    </row>
    <row r="370" spans="1:6" x14ac:dyDescent="0.25">
      <c r="A370" s="204"/>
      <c r="B370" s="204"/>
      <c r="C370" s="204"/>
      <c r="D370" s="204"/>
      <c r="E370" s="204"/>
      <c r="F370" s="204"/>
    </row>
    <row r="371" spans="1:6" x14ac:dyDescent="0.25">
      <c r="A371" s="204"/>
      <c r="B371" s="204"/>
      <c r="C371" s="204"/>
      <c r="D371" s="204"/>
      <c r="E371" s="204"/>
      <c r="F371" s="204"/>
    </row>
    <row r="372" spans="1:6" x14ac:dyDescent="0.25">
      <c r="A372" s="204"/>
      <c r="B372" s="204"/>
      <c r="C372" s="204"/>
      <c r="D372" s="204"/>
      <c r="E372" s="204"/>
      <c r="F372" s="204"/>
    </row>
    <row r="373" spans="1:6" x14ac:dyDescent="0.25">
      <c r="A373" s="204"/>
      <c r="B373" s="204"/>
      <c r="C373" s="204"/>
      <c r="D373" s="204"/>
      <c r="E373" s="204"/>
      <c r="F373" s="204"/>
    </row>
    <row r="374" spans="1:6" x14ac:dyDescent="0.25">
      <c r="A374" s="204"/>
      <c r="B374" s="204"/>
      <c r="C374" s="204"/>
      <c r="D374" s="204"/>
      <c r="E374" s="204"/>
      <c r="F374" s="204"/>
    </row>
    <row r="375" spans="1:6" x14ac:dyDescent="0.25">
      <c r="A375" s="204"/>
      <c r="B375" s="204"/>
      <c r="C375" s="204"/>
      <c r="D375" s="204"/>
      <c r="E375" s="204"/>
      <c r="F375" s="204"/>
    </row>
    <row r="376" spans="1:6" x14ac:dyDescent="0.25">
      <c r="A376" s="204"/>
      <c r="B376" s="204"/>
      <c r="C376" s="204"/>
      <c r="D376" s="204"/>
      <c r="E376" s="204"/>
      <c r="F376" s="204"/>
    </row>
    <row r="377" spans="1:6" x14ac:dyDescent="0.25">
      <c r="A377" s="204"/>
      <c r="B377" s="204"/>
      <c r="C377" s="204"/>
      <c r="D377" s="204"/>
      <c r="E377" s="204"/>
      <c r="F377" s="204"/>
    </row>
    <row r="378" spans="1:6" x14ac:dyDescent="0.25">
      <c r="A378" s="204"/>
      <c r="B378" s="204"/>
      <c r="C378" s="204"/>
      <c r="D378" s="204"/>
      <c r="E378" s="204"/>
      <c r="F378" s="204"/>
    </row>
    <row r="379" spans="1:6" x14ac:dyDescent="0.25">
      <c r="A379" s="204"/>
      <c r="B379" s="204"/>
      <c r="C379" s="204"/>
      <c r="D379" s="204"/>
      <c r="E379" s="204"/>
      <c r="F379" s="204"/>
    </row>
    <row r="380" spans="1:6" x14ac:dyDescent="0.25">
      <c r="A380" s="204"/>
      <c r="B380" s="204"/>
      <c r="C380" s="204"/>
      <c r="D380" s="204"/>
      <c r="E380" s="204"/>
      <c r="F380" s="204"/>
    </row>
    <row r="381" spans="1:6" x14ac:dyDescent="0.25">
      <c r="A381" s="204"/>
      <c r="B381" s="204"/>
      <c r="C381" s="204"/>
      <c r="D381" s="204"/>
      <c r="E381" s="204"/>
      <c r="F381" s="204"/>
    </row>
    <row r="382" spans="1:6" x14ac:dyDescent="0.25">
      <c r="A382" s="204"/>
      <c r="B382" s="204"/>
      <c r="C382" s="204"/>
      <c r="D382" s="204"/>
      <c r="E382" s="204"/>
      <c r="F382" s="204"/>
    </row>
    <row r="383" spans="1:6" x14ac:dyDescent="0.25">
      <c r="A383" s="204"/>
      <c r="B383" s="204"/>
      <c r="C383" s="204"/>
      <c r="D383" s="204"/>
      <c r="E383" s="204"/>
      <c r="F383" s="204"/>
    </row>
    <row r="384" spans="1:6" x14ac:dyDescent="0.25">
      <c r="A384" s="204"/>
      <c r="B384" s="204"/>
      <c r="C384" s="204"/>
      <c r="D384" s="204"/>
      <c r="E384" s="204"/>
      <c r="F384" s="204"/>
    </row>
    <row r="385" spans="1:6" x14ac:dyDescent="0.25">
      <c r="A385" s="204"/>
      <c r="B385" s="204"/>
      <c r="C385" s="204"/>
      <c r="D385" s="204"/>
      <c r="E385" s="204"/>
      <c r="F385" s="204"/>
    </row>
    <row r="386" spans="1:6" x14ac:dyDescent="0.25">
      <c r="A386" s="204"/>
      <c r="B386" s="204"/>
      <c r="C386" s="204"/>
      <c r="D386" s="204"/>
      <c r="E386" s="204"/>
      <c r="F386" s="204"/>
    </row>
    <row r="387" spans="1:6" x14ac:dyDescent="0.25">
      <c r="A387" s="204"/>
      <c r="B387" s="204"/>
      <c r="C387" s="204"/>
      <c r="D387" s="204"/>
      <c r="E387" s="204"/>
      <c r="F387" s="204"/>
    </row>
    <row r="388" spans="1:6" x14ac:dyDescent="0.25">
      <c r="A388" s="204"/>
      <c r="B388" s="204"/>
      <c r="C388" s="204"/>
      <c r="D388" s="204"/>
      <c r="E388" s="204"/>
      <c r="F388" s="204"/>
    </row>
    <row r="389" spans="1:6" x14ac:dyDescent="0.25">
      <c r="A389" s="204"/>
      <c r="B389" s="204"/>
      <c r="C389" s="204"/>
      <c r="D389" s="204"/>
      <c r="E389" s="204"/>
      <c r="F389" s="204"/>
    </row>
    <row r="390" spans="1:6" x14ac:dyDescent="0.25">
      <c r="A390" s="204"/>
      <c r="B390" s="204"/>
      <c r="C390" s="204"/>
      <c r="D390" s="204"/>
      <c r="E390" s="204"/>
      <c r="F390" s="204"/>
    </row>
    <row r="391" spans="1:6" x14ac:dyDescent="0.25">
      <c r="A391" s="204"/>
      <c r="B391" s="204"/>
      <c r="C391" s="204"/>
      <c r="D391" s="204"/>
      <c r="E391" s="204"/>
      <c r="F391" s="204"/>
    </row>
    <row r="392" spans="1:6" x14ac:dyDescent="0.25">
      <c r="A392" s="204"/>
      <c r="B392" s="204"/>
      <c r="C392" s="204"/>
      <c r="D392" s="204"/>
      <c r="E392" s="204"/>
      <c r="F392" s="204"/>
    </row>
    <row r="393" spans="1:6" x14ac:dyDescent="0.25">
      <c r="A393" s="204"/>
      <c r="B393" s="204"/>
      <c r="C393" s="204"/>
      <c r="D393" s="204"/>
      <c r="E393" s="204"/>
      <c r="F393" s="204"/>
    </row>
    <row r="394" spans="1:6" x14ac:dyDescent="0.25">
      <c r="A394" s="204"/>
      <c r="B394" s="204"/>
      <c r="C394" s="204"/>
      <c r="D394" s="204"/>
      <c r="E394" s="204"/>
      <c r="F394" s="204"/>
    </row>
    <row r="395" spans="1:6" x14ac:dyDescent="0.25">
      <c r="A395" s="204"/>
      <c r="B395" s="204"/>
      <c r="C395" s="204"/>
      <c r="D395" s="204"/>
      <c r="E395" s="204"/>
      <c r="F395" s="204"/>
    </row>
    <row r="396" spans="1:6" x14ac:dyDescent="0.25">
      <c r="A396" s="204"/>
      <c r="B396" s="204"/>
      <c r="C396" s="204"/>
      <c r="D396" s="204"/>
      <c r="E396" s="204"/>
      <c r="F396" s="204"/>
    </row>
    <row r="397" spans="1:6" x14ac:dyDescent="0.25">
      <c r="A397" s="204"/>
      <c r="B397" s="204"/>
      <c r="C397" s="204"/>
      <c r="D397" s="204"/>
      <c r="E397" s="204"/>
      <c r="F397" s="204"/>
    </row>
    <row r="398" spans="1:6" x14ac:dyDescent="0.25">
      <c r="A398" s="204"/>
      <c r="B398" s="204"/>
      <c r="C398" s="204"/>
      <c r="D398" s="204"/>
      <c r="E398" s="204"/>
      <c r="F398" s="204"/>
    </row>
    <row r="399" spans="1:6" x14ac:dyDescent="0.25">
      <c r="A399" s="204"/>
      <c r="B399" s="204"/>
      <c r="C399" s="204"/>
      <c r="D399" s="204"/>
      <c r="E399" s="204"/>
      <c r="F399" s="204"/>
    </row>
    <row r="400" spans="1:6" x14ac:dyDescent="0.25">
      <c r="A400" s="204"/>
      <c r="B400" s="204"/>
      <c r="C400" s="204"/>
      <c r="D400" s="204"/>
      <c r="E400" s="204"/>
      <c r="F400" s="204"/>
    </row>
    <row r="401" spans="1:6" x14ac:dyDescent="0.25">
      <c r="A401" s="204"/>
      <c r="B401" s="204"/>
      <c r="C401" s="204"/>
      <c r="D401" s="204"/>
      <c r="E401" s="204"/>
      <c r="F401" s="204"/>
    </row>
    <row r="402" spans="1:6" x14ac:dyDescent="0.25">
      <c r="A402" s="204"/>
      <c r="B402" s="204"/>
      <c r="C402" s="204"/>
      <c r="D402" s="204"/>
      <c r="E402" s="204"/>
      <c r="F402" s="204"/>
    </row>
    <row r="403" spans="1:6" x14ac:dyDescent="0.25">
      <c r="A403" s="204"/>
      <c r="B403" s="204"/>
      <c r="C403" s="204"/>
      <c r="D403" s="204"/>
      <c r="E403" s="204"/>
      <c r="F403" s="204"/>
    </row>
    <row r="404" spans="1:6" x14ac:dyDescent="0.25">
      <c r="A404" s="204"/>
      <c r="B404" s="204"/>
      <c r="C404" s="204"/>
      <c r="D404" s="204"/>
      <c r="E404" s="204"/>
      <c r="F404" s="204"/>
    </row>
    <row r="405" spans="1:6" x14ac:dyDescent="0.25">
      <c r="A405" s="204"/>
      <c r="B405" s="204"/>
      <c r="C405" s="204"/>
      <c r="D405" s="204"/>
      <c r="E405" s="204"/>
      <c r="F405" s="204"/>
    </row>
    <row r="406" spans="1:6" x14ac:dyDescent="0.25">
      <c r="A406" s="204"/>
      <c r="B406" s="204"/>
      <c r="C406" s="204"/>
      <c r="D406" s="204"/>
      <c r="E406" s="204"/>
      <c r="F406" s="204"/>
    </row>
    <row r="407" spans="1:6" x14ac:dyDescent="0.25">
      <c r="A407" s="204"/>
      <c r="B407" s="204"/>
      <c r="C407" s="204"/>
      <c r="D407" s="204"/>
      <c r="E407" s="204"/>
      <c r="F407" s="204"/>
    </row>
    <row r="408" spans="1:6" x14ac:dyDescent="0.25">
      <c r="A408" s="204"/>
      <c r="B408" s="204"/>
      <c r="C408" s="204"/>
      <c r="D408" s="204"/>
      <c r="E408" s="204"/>
      <c r="F408" s="204"/>
    </row>
    <row r="409" spans="1:6" x14ac:dyDescent="0.25">
      <c r="A409" s="204"/>
      <c r="B409" s="204"/>
      <c r="C409" s="204"/>
      <c r="D409" s="204"/>
      <c r="E409" s="204"/>
      <c r="F409" s="204"/>
    </row>
    <row r="410" spans="1:6" x14ac:dyDescent="0.25">
      <c r="A410" s="204"/>
      <c r="B410" s="204"/>
      <c r="C410" s="204"/>
      <c r="D410" s="204"/>
      <c r="E410" s="204"/>
      <c r="F410" s="204"/>
    </row>
    <row r="411" spans="1:6" x14ac:dyDescent="0.25">
      <c r="A411" s="204"/>
      <c r="B411" s="204"/>
      <c r="C411" s="204"/>
      <c r="D411" s="204"/>
      <c r="E411" s="204"/>
      <c r="F411" s="204"/>
    </row>
    <row r="412" spans="1:6" x14ac:dyDescent="0.25">
      <c r="A412" s="204"/>
      <c r="B412" s="204"/>
      <c r="C412" s="204"/>
      <c r="D412" s="204"/>
      <c r="E412" s="204"/>
      <c r="F412" s="204"/>
    </row>
    <row r="413" spans="1:6" x14ac:dyDescent="0.25">
      <c r="A413" s="204"/>
      <c r="B413" s="204"/>
      <c r="C413" s="204"/>
      <c r="D413" s="204"/>
      <c r="E413" s="204"/>
      <c r="F413" s="204"/>
    </row>
    <row r="414" spans="1:6" x14ac:dyDescent="0.25">
      <c r="A414" s="204"/>
      <c r="B414" s="204"/>
      <c r="C414" s="204"/>
      <c r="D414" s="204"/>
      <c r="E414" s="204"/>
      <c r="F414" s="204"/>
    </row>
    <row r="415" spans="1:6" x14ac:dyDescent="0.25">
      <c r="A415" s="204"/>
      <c r="B415" s="204"/>
      <c r="C415" s="204"/>
      <c r="D415" s="204"/>
      <c r="E415" s="204"/>
      <c r="F415" s="204"/>
    </row>
    <row r="416" spans="1:6" x14ac:dyDescent="0.25">
      <c r="A416" s="204"/>
      <c r="B416" s="204"/>
      <c r="C416" s="204"/>
      <c r="D416" s="204"/>
      <c r="E416" s="204"/>
      <c r="F416" s="204"/>
    </row>
    <row r="417" spans="1:6" x14ac:dyDescent="0.25">
      <c r="A417" s="204"/>
      <c r="B417" s="204"/>
      <c r="C417" s="204"/>
      <c r="D417" s="204"/>
      <c r="E417" s="204"/>
      <c r="F417" s="204"/>
    </row>
    <row r="418" spans="1:6" x14ac:dyDescent="0.25">
      <c r="A418" s="204"/>
      <c r="B418" s="204"/>
      <c r="C418" s="204"/>
      <c r="D418" s="204"/>
      <c r="E418" s="204"/>
      <c r="F418" s="204"/>
    </row>
    <row r="419" spans="1:6" x14ac:dyDescent="0.25">
      <c r="A419" s="204"/>
      <c r="B419" s="204"/>
      <c r="C419" s="204"/>
      <c r="D419" s="204"/>
      <c r="E419" s="204"/>
      <c r="F419" s="204"/>
    </row>
    <row r="420" spans="1:6" x14ac:dyDescent="0.25">
      <c r="A420" s="204"/>
      <c r="B420" s="204"/>
      <c r="C420" s="204"/>
      <c r="D420" s="204"/>
      <c r="E420" s="204"/>
      <c r="F420" s="204"/>
    </row>
    <row r="421" spans="1:6" x14ac:dyDescent="0.25">
      <c r="A421" s="204"/>
      <c r="B421" s="204"/>
      <c r="C421" s="204"/>
      <c r="D421" s="204"/>
      <c r="E421" s="204"/>
      <c r="F421" s="204"/>
    </row>
    <row r="422" spans="1:6" x14ac:dyDescent="0.25">
      <c r="A422" s="204"/>
      <c r="B422" s="204"/>
      <c r="C422" s="204"/>
      <c r="D422" s="204"/>
      <c r="E422" s="204"/>
      <c r="F422" s="204"/>
    </row>
    <row r="423" spans="1:6" x14ac:dyDescent="0.25">
      <c r="A423" s="204"/>
      <c r="B423" s="204"/>
      <c r="C423" s="204"/>
      <c r="D423" s="204"/>
      <c r="E423" s="204"/>
      <c r="F423" s="204"/>
    </row>
    <row r="424" spans="1:6" x14ac:dyDescent="0.25">
      <c r="A424" s="204"/>
      <c r="B424" s="204"/>
      <c r="C424" s="204"/>
      <c r="D424" s="204"/>
      <c r="E424" s="204"/>
      <c r="F424" s="204"/>
    </row>
    <row r="425" spans="1:6" x14ac:dyDescent="0.25">
      <c r="A425" s="204"/>
      <c r="B425" s="204"/>
      <c r="C425" s="204"/>
      <c r="D425" s="204"/>
      <c r="E425" s="204"/>
      <c r="F425" s="204"/>
    </row>
    <row r="426" spans="1:6" x14ac:dyDescent="0.25">
      <c r="A426" s="204"/>
      <c r="B426" s="204"/>
      <c r="C426" s="204"/>
      <c r="D426" s="204"/>
      <c r="E426" s="204"/>
      <c r="F426" s="204"/>
    </row>
    <row r="427" spans="1:6" x14ac:dyDescent="0.25">
      <c r="A427" s="204"/>
      <c r="B427" s="204"/>
      <c r="C427" s="204"/>
      <c r="D427" s="204"/>
      <c r="E427" s="204"/>
      <c r="F427" s="204"/>
    </row>
    <row r="428" spans="1:6" x14ac:dyDescent="0.25">
      <c r="A428" s="204"/>
      <c r="B428" s="204"/>
      <c r="C428" s="204"/>
      <c r="D428" s="204"/>
      <c r="E428" s="204"/>
      <c r="F428" s="204"/>
    </row>
    <row r="429" spans="1:6" x14ac:dyDescent="0.25">
      <c r="A429" s="204"/>
      <c r="B429" s="204"/>
      <c r="C429" s="204"/>
      <c r="D429" s="204"/>
      <c r="E429" s="204"/>
      <c r="F429" s="204"/>
    </row>
    <row r="430" spans="1:6" x14ac:dyDescent="0.25">
      <c r="A430" s="204"/>
      <c r="B430" s="204"/>
      <c r="C430" s="204"/>
      <c r="D430" s="204"/>
      <c r="E430" s="204"/>
      <c r="F430" s="204"/>
    </row>
    <row r="431" spans="1:6" x14ac:dyDescent="0.25">
      <c r="A431" s="204"/>
      <c r="B431" s="204"/>
      <c r="C431" s="204"/>
      <c r="D431" s="204"/>
      <c r="E431" s="204"/>
      <c r="F431" s="204"/>
    </row>
    <row r="432" spans="1:6" x14ac:dyDescent="0.25">
      <c r="A432" s="204"/>
      <c r="B432" s="204"/>
      <c r="C432" s="204"/>
      <c r="D432" s="204"/>
      <c r="E432" s="204"/>
      <c r="F432" s="204"/>
    </row>
    <row r="433" spans="1:6" x14ac:dyDescent="0.25">
      <c r="A433" s="204"/>
      <c r="B433" s="204"/>
      <c r="C433" s="204"/>
      <c r="D433" s="204"/>
      <c r="E433" s="204"/>
      <c r="F433" s="204"/>
    </row>
    <row r="434" spans="1:6" x14ac:dyDescent="0.25">
      <c r="A434" s="204"/>
      <c r="B434" s="204"/>
      <c r="C434" s="204"/>
      <c r="D434" s="204"/>
      <c r="E434" s="204"/>
      <c r="F434" s="204"/>
    </row>
    <row r="435" spans="1:6" x14ac:dyDescent="0.25">
      <c r="A435" s="204"/>
      <c r="B435" s="204"/>
      <c r="C435" s="204"/>
      <c r="D435" s="204"/>
      <c r="E435" s="204"/>
      <c r="F435" s="204"/>
    </row>
    <row r="436" spans="1:6" x14ac:dyDescent="0.25">
      <c r="A436" s="204"/>
      <c r="B436" s="204"/>
      <c r="C436" s="204"/>
      <c r="D436" s="204"/>
      <c r="E436" s="204"/>
      <c r="F436" s="204"/>
    </row>
    <row r="437" spans="1:6" x14ac:dyDescent="0.25">
      <c r="A437" s="204"/>
      <c r="B437" s="204"/>
      <c r="C437" s="204"/>
      <c r="D437" s="204"/>
      <c r="E437" s="204"/>
      <c r="F437" s="204"/>
    </row>
    <row r="438" spans="1:6" x14ac:dyDescent="0.25">
      <c r="A438" s="204"/>
      <c r="B438" s="204"/>
      <c r="C438" s="204"/>
      <c r="D438" s="204"/>
      <c r="E438" s="204"/>
      <c r="F438" s="204"/>
    </row>
    <row r="439" spans="1:6" x14ac:dyDescent="0.25">
      <c r="A439" s="204"/>
      <c r="B439" s="204"/>
      <c r="C439" s="204"/>
      <c r="D439" s="204"/>
      <c r="E439" s="204"/>
      <c r="F439" s="204"/>
    </row>
    <row r="440" spans="1:6" x14ac:dyDescent="0.25">
      <c r="A440" s="204"/>
      <c r="B440" s="204"/>
      <c r="C440" s="204"/>
      <c r="D440" s="204"/>
      <c r="E440" s="204"/>
      <c r="F440" s="204"/>
    </row>
    <row r="441" spans="1:6" x14ac:dyDescent="0.25">
      <c r="A441" s="204"/>
      <c r="B441" s="204"/>
      <c r="C441" s="204"/>
      <c r="D441" s="204"/>
      <c r="E441" s="204"/>
      <c r="F441" s="204"/>
    </row>
    <row r="442" spans="1:6" x14ac:dyDescent="0.25">
      <c r="A442" s="204"/>
      <c r="B442" s="204"/>
      <c r="C442" s="204"/>
      <c r="D442" s="204"/>
      <c r="E442" s="204"/>
      <c r="F442" s="204"/>
    </row>
    <row r="443" spans="1:6" x14ac:dyDescent="0.25">
      <c r="A443" s="204"/>
      <c r="B443" s="204"/>
      <c r="C443" s="204"/>
      <c r="D443" s="204"/>
      <c r="E443" s="204"/>
      <c r="F443" s="204"/>
    </row>
    <row r="444" spans="1:6" x14ac:dyDescent="0.25">
      <c r="A444" s="204"/>
      <c r="B444" s="204"/>
      <c r="C444" s="204"/>
      <c r="D444" s="204"/>
      <c r="E444" s="204"/>
      <c r="F444" s="204"/>
    </row>
    <row r="445" spans="1:6" x14ac:dyDescent="0.25">
      <c r="A445" s="204"/>
      <c r="B445" s="204"/>
      <c r="C445" s="204"/>
      <c r="D445" s="204"/>
      <c r="E445" s="204"/>
      <c r="F445" s="204"/>
    </row>
    <row r="446" spans="1:6" x14ac:dyDescent="0.25">
      <c r="A446" s="204"/>
      <c r="B446" s="204"/>
      <c r="C446" s="204"/>
      <c r="D446" s="204"/>
      <c r="E446" s="204"/>
      <c r="F446" s="204"/>
    </row>
    <row r="447" spans="1:6" x14ac:dyDescent="0.25">
      <c r="A447" s="204"/>
      <c r="B447" s="204"/>
      <c r="C447" s="204"/>
      <c r="D447" s="204"/>
      <c r="E447" s="204"/>
      <c r="F447" s="204"/>
    </row>
    <row r="448" spans="1:6" x14ac:dyDescent="0.25">
      <c r="A448" s="204"/>
      <c r="B448" s="204"/>
      <c r="C448" s="204"/>
      <c r="D448" s="204"/>
      <c r="E448" s="204"/>
      <c r="F448" s="204"/>
    </row>
    <row r="449" spans="1:6" x14ac:dyDescent="0.25">
      <c r="A449" s="204"/>
      <c r="B449" s="204"/>
      <c r="C449" s="204"/>
      <c r="D449" s="204"/>
      <c r="E449" s="204"/>
      <c r="F449" s="204"/>
    </row>
    <row r="450" spans="1:6" x14ac:dyDescent="0.25">
      <c r="A450" s="204"/>
      <c r="B450" s="204"/>
      <c r="C450" s="204"/>
      <c r="D450" s="204"/>
      <c r="E450" s="204"/>
      <c r="F450" s="204"/>
    </row>
  </sheetData>
  <sheetProtection selectLockedCells="1"/>
  <mergeCells count="1">
    <mergeCell ref="A1:F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O8"/>
  <sheetViews>
    <sheetView zoomScale="110" zoomScaleNormal="110" workbookViewId="0">
      <selection activeCell="F25" sqref="F25"/>
    </sheetView>
  </sheetViews>
  <sheetFormatPr defaultColWidth="9" defaultRowHeight="12" x14ac:dyDescent="0.25"/>
  <cols>
    <col min="1" max="1" width="66.09765625" style="81" customWidth="1"/>
    <col min="2" max="2" width="6.69921875" style="81" customWidth="1"/>
    <col min="3" max="3" width="17.09765625" style="105" customWidth="1"/>
    <col min="4" max="4" width="6.296875" style="81" customWidth="1"/>
    <col min="5" max="5" width="17.09765625" style="105" customWidth="1"/>
    <col min="6" max="6" width="6.5" style="81" customWidth="1"/>
    <col min="7" max="7" width="17.09765625" style="105" customWidth="1"/>
    <col min="8" max="16384" width="9" style="81"/>
  </cols>
  <sheetData>
    <row r="1" spans="1:15" ht="32.25" customHeight="1" x14ac:dyDescent="0.25">
      <c r="A1" s="194" t="str">
        <f>+Overview!A1</f>
        <v xml:space="preserve">Hospital Harm-Hypoglycemia in Hospitalized Patients </v>
      </c>
      <c r="B1" s="194"/>
      <c r="C1" s="194"/>
      <c r="D1" s="194"/>
      <c r="E1" s="194"/>
      <c r="F1" s="194"/>
      <c r="G1" s="194"/>
      <c r="H1" s="194"/>
      <c r="I1" s="194"/>
      <c r="J1" s="194"/>
      <c r="K1" s="194"/>
      <c r="L1" s="194"/>
      <c r="M1" s="194"/>
      <c r="N1" s="194"/>
      <c r="O1" s="194"/>
    </row>
    <row r="2" spans="1:15" x14ac:dyDescent="0.25">
      <c r="A2" s="104"/>
      <c r="B2" s="104"/>
      <c r="C2" s="106"/>
      <c r="D2" s="104"/>
      <c r="E2" s="106"/>
      <c r="F2" s="104"/>
      <c r="G2" s="106"/>
      <c r="H2" s="104"/>
      <c r="I2" s="104"/>
      <c r="J2" s="104"/>
      <c r="K2" s="104"/>
      <c r="L2" s="104"/>
      <c r="M2" s="104"/>
      <c r="N2" s="104"/>
      <c r="O2" s="104"/>
    </row>
    <row r="3" spans="1:15" x14ac:dyDescent="0.25">
      <c r="A3" s="107"/>
      <c r="B3" s="196" t="s">
        <v>53</v>
      </c>
      <c r="C3" s="196"/>
      <c r="D3" s="196" t="s">
        <v>55</v>
      </c>
      <c r="E3" s="196"/>
      <c r="F3" s="196" t="s">
        <v>56</v>
      </c>
      <c r="G3" s="196"/>
      <c r="H3" s="104"/>
      <c r="I3" s="104"/>
      <c r="J3" s="104"/>
      <c r="K3" s="104"/>
      <c r="L3" s="104"/>
      <c r="M3" s="104"/>
      <c r="N3" s="104"/>
      <c r="O3" s="104"/>
    </row>
    <row r="4" spans="1:15" ht="38.25" customHeight="1" x14ac:dyDescent="0.25">
      <c r="A4" s="107"/>
      <c r="B4" s="195" t="s">
        <v>58</v>
      </c>
      <c r="C4" s="195"/>
      <c r="D4" s="195" t="s">
        <v>59</v>
      </c>
      <c r="E4" s="195"/>
      <c r="F4" s="195" t="s">
        <v>60</v>
      </c>
      <c r="G4" s="195"/>
      <c r="H4" s="104"/>
      <c r="I4" s="104"/>
      <c r="J4" s="104"/>
      <c r="K4" s="104"/>
      <c r="L4" s="104"/>
      <c r="M4" s="104"/>
      <c r="N4" s="104"/>
      <c r="O4" s="104"/>
    </row>
    <row r="5" spans="1:15" x14ac:dyDescent="0.25">
      <c r="A5" s="108" t="s">
        <v>46</v>
      </c>
      <c r="B5" s="108" t="s">
        <v>54</v>
      </c>
      <c r="C5" s="109" t="s">
        <v>52</v>
      </c>
      <c r="D5" s="108" t="s">
        <v>54</v>
      </c>
      <c r="E5" s="109" t="s">
        <v>52</v>
      </c>
      <c r="F5" s="108" t="s">
        <v>54</v>
      </c>
      <c r="G5" s="109" t="s">
        <v>52</v>
      </c>
      <c r="H5" s="104"/>
      <c r="I5" s="104"/>
      <c r="J5" s="104"/>
      <c r="K5" s="104"/>
      <c r="L5" s="104"/>
      <c r="M5" s="104"/>
      <c r="N5" s="104"/>
      <c r="O5" s="104"/>
    </row>
    <row r="6" spans="1:15" x14ac:dyDescent="0.25">
      <c r="A6" s="81" t="s">
        <v>141</v>
      </c>
      <c r="B6" s="81" t="s">
        <v>57</v>
      </c>
      <c r="D6" s="81" t="s">
        <v>57</v>
      </c>
      <c r="F6" s="81" t="s">
        <v>57</v>
      </c>
    </row>
    <row r="7" spans="1:15" x14ac:dyDescent="0.25">
      <c r="A7" s="81" t="s">
        <v>171</v>
      </c>
      <c r="B7" s="81" t="s">
        <v>57</v>
      </c>
      <c r="D7" s="81" t="s">
        <v>57</v>
      </c>
      <c r="F7" s="81" t="s">
        <v>57</v>
      </c>
    </row>
    <row r="8" spans="1:15" x14ac:dyDescent="0.25">
      <c r="A8" s="81" t="s">
        <v>230</v>
      </c>
      <c r="B8" s="81" t="s">
        <v>57</v>
      </c>
      <c r="D8" s="81" t="s">
        <v>57</v>
      </c>
      <c r="F8" s="81" t="s">
        <v>57</v>
      </c>
    </row>
  </sheetData>
  <sheetProtection selectLockedCells="1"/>
  <mergeCells count="7">
    <mergeCell ref="A1:O1"/>
    <mergeCell ref="B4:C4"/>
    <mergeCell ref="D3:E3"/>
    <mergeCell ref="D4:E4"/>
    <mergeCell ref="F3:G3"/>
    <mergeCell ref="F4:G4"/>
    <mergeCell ref="B3:C3"/>
  </mergeCells>
  <dataValidations count="1">
    <dataValidation type="list" allowBlank="1" showInputMessage="1" showErrorMessage="1" sqref="B6:B95 F6:F95 D6:D95">
      <formula1>$K$5:$K$5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26"/>
  <sheetViews>
    <sheetView view="pageBreakPreview" zoomScale="90" zoomScaleNormal="100" zoomScaleSheetLayoutView="90" workbookViewId="0">
      <selection activeCell="B3" sqref="B3"/>
    </sheetView>
  </sheetViews>
  <sheetFormatPr defaultColWidth="11" defaultRowHeight="15.6" x14ac:dyDescent="0.3"/>
  <cols>
    <col min="1" max="1" width="31.09765625" style="91" customWidth="1"/>
    <col min="2" max="2" width="82.09765625" style="91" customWidth="1"/>
    <col min="3" max="3" width="61" style="91" hidden="1" customWidth="1"/>
    <col min="4" max="4" width="11.09765625" style="91" hidden="1" customWidth="1"/>
    <col min="5" max="5" width="20" style="91" hidden="1" customWidth="1"/>
    <col min="6" max="6" width="15.296875" style="91" customWidth="1"/>
    <col min="7" max="10" width="10.796875" style="91" customWidth="1"/>
    <col min="11" max="16384" width="11" style="91"/>
  </cols>
  <sheetData>
    <row r="1" spans="1:5" ht="18" x14ac:dyDescent="0.35">
      <c r="A1" s="147" t="s">
        <v>158</v>
      </c>
      <c r="B1" s="147"/>
    </row>
    <row r="3" spans="1:5" ht="31.2" x14ac:dyDescent="0.3">
      <c r="A3" s="111" t="s">
        <v>4</v>
      </c>
      <c r="B3" s="145" t="s">
        <v>400</v>
      </c>
    </row>
    <row r="4" spans="1:5" x14ac:dyDescent="0.3">
      <c r="A4" s="111" t="s">
        <v>5</v>
      </c>
      <c r="B4" s="144">
        <v>2</v>
      </c>
    </row>
    <row r="5" spans="1:5" x14ac:dyDescent="0.3">
      <c r="A5" s="111" t="s">
        <v>6</v>
      </c>
      <c r="B5" s="91" t="s">
        <v>360</v>
      </c>
    </row>
    <row r="6" spans="1:5" x14ac:dyDescent="0.3">
      <c r="A6" s="111" t="s">
        <v>7</v>
      </c>
      <c r="B6" s="91" t="s">
        <v>169</v>
      </c>
    </row>
    <row r="7" spans="1:5" x14ac:dyDescent="0.3">
      <c r="A7" s="111" t="s">
        <v>29</v>
      </c>
      <c r="B7" s="91" t="s">
        <v>25</v>
      </c>
      <c r="D7" s="91" t="s">
        <v>26</v>
      </c>
      <c r="E7" s="110"/>
    </row>
    <row r="8" spans="1:5" x14ac:dyDescent="0.3">
      <c r="A8" s="111"/>
      <c r="D8" s="91" t="s">
        <v>27</v>
      </c>
      <c r="E8" s="110"/>
    </row>
    <row r="9" spans="1:5" x14ac:dyDescent="0.3">
      <c r="A9" s="111"/>
      <c r="D9" s="91" t="s">
        <v>28</v>
      </c>
      <c r="E9" s="110"/>
    </row>
    <row r="10" spans="1:5" x14ac:dyDescent="0.3">
      <c r="A10" s="111" t="s">
        <v>8</v>
      </c>
      <c r="B10" s="91" t="s">
        <v>18</v>
      </c>
      <c r="C10" s="91" t="s">
        <v>9</v>
      </c>
    </row>
    <row r="11" spans="1:5" x14ac:dyDescent="0.3">
      <c r="C11" s="91" t="s">
        <v>130</v>
      </c>
    </row>
    <row r="12" spans="1:5" x14ac:dyDescent="0.3">
      <c r="C12" s="91" t="s">
        <v>10</v>
      </c>
    </row>
    <row r="13" spans="1:5" x14ac:dyDescent="0.3">
      <c r="C13" s="91" t="s">
        <v>11</v>
      </c>
    </row>
    <row r="14" spans="1:5" x14ac:dyDescent="0.3">
      <c r="C14" s="91" t="s">
        <v>12</v>
      </c>
    </row>
    <row r="15" spans="1:5" x14ac:dyDescent="0.3">
      <c r="C15" s="91" t="s">
        <v>13</v>
      </c>
    </row>
    <row r="16" spans="1:5" x14ac:dyDescent="0.3">
      <c r="C16" s="91" t="s">
        <v>14</v>
      </c>
    </row>
    <row r="17" spans="3:3" x14ac:dyDescent="0.3">
      <c r="C17" s="91" t="s">
        <v>15</v>
      </c>
    </row>
    <row r="18" spans="3:3" x14ac:dyDescent="0.3">
      <c r="C18" s="91" t="s">
        <v>16</v>
      </c>
    </row>
    <row r="19" spans="3:3" x14ac:dyDescent="0.3">
      <c r="C19" s="91" t="s">
        <v>17</v>
      </c>
    </row>
    <row r="20" spans="3:3" x14ac:dyDescent="0.3">
      <c r="C20" s="91" t="s">
        <v>18</v>
      </c>
    </row>
    <row r="21" spans="3:3" x14ac:dyDescent="0.3">
      <c r="C21" s="91" t="s">
        <v>19</v>
      </c>
    </row>
    <row r="22" spans="3:3" x14ac:dyDescent="0.3">
      <c r="C22" s="91" t="s">
        <v>20</v>
      </c>
    </row>
    <row r="23" spans="3:3" x14ac:dyDescent="0.3">
      <c r="C23" s="91" t="s">
        <v>21</v>
      </c>
    </row>
    <row r="24" spans="3:3" x14ac:dyDescent="0.3">
      <c r="C24" s="91" t="s">
        <v>22</v>
      </c>
    </row>
    <row r="25" spans="3:3" x14ac:dyDescent="0.3">
      <c r="C25" s="91" t="s">
        <v>23</v>
      </c>
    </row>
    <row r="26" spans="3:3" x14ac:dyDescent="0.3">
      <c r="C26" s="91" t="s">
        <v>24</v>
      </c>
    </row>
  </sheetData>
  <sheetProtection selectLockedCells="1"/>
  <mergeCells count="1">
    <mergeCell ref="A1:B1"/>
  </mergeCells>
  <dataValidations count="2">
    <dataValidation type="list" allowBlank="1" showInputMessage="1" showErrorMessage="1" promptTitle="Care Setting" prompt="Check ONLY the setting for which the measure was tested " sqref="B10">
      <formula1>$C$10:$C$26</formula1>
    </dataValidation>
    <dataValidation type="list" allowBlank="1" showInputMessage="1" showErrorMessage="1" promptTitle="Measure Type" prompt="Please enter the category of the eMeasure being tested" sqref="B7">
      <formula1>$D$7:$D$9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2"/>
  <sheetViews>
    <sheetView workbookViewId="0">
      <selection activeCell="B9" sqref="B9"/>
    </sheetView>
  </sheetViews>
  <sheetFormatPr defaultColWidth="9" defaultRowHeight="15.6" x14ac:dyDescent="0.3"/>
  <cols>
    <col min="1" max="1" width="9" style="92"/>
    <col min="2" max="2" width="73" style="92" bestFit="1" customWidth="1"/>
    <col min="3" max="16384" width="9" style="92"/>
  </cols>
  <sheetData>
    <row r="1" spans="1:9" x14ac:dyDescent="0.3">
      <c r="B1" s="112" t="s">
        <v>131</v>
      </c>
      <c r="C1" s="112"/>
      <c r="D1" s="112" t="s">
        <v>132</v>
      </c>
      <c r="E1" s="112"/>
      <c r="F1" s="112"/>
      <c r="G1" s="112"/>
      <c r="H1" s="112"/>
      <c r="I1" s="112"/>
    </row>
    <row r="2" spans="1:9" ht="15.75" customHeight="1" x14ac:dyDescent="0.3">
      <c r="A2" s="92">
        <v>1</v>
      </c>
      <c r="B2" s="126" t="s">
        <v>160</v>
      </c>
    </row>
    <row r="3" spans="1:9" ht="15.75" customHeight="1" x14ac:dyDescent="0.3">
      <c r="A3" s="92">
        <v>2</v>
      </c>
      <c r="B3" s="126" t="s">
        <v>161</v>
      </c>
    </row>
    <row r="4" spans="1:9" ht="15.75" customHeight="1" x14ac:dyDescent="0.3">
      <c r="A4" s="92">
        <v>3</v>
      </c>
      <c r="B4" s="126" t="s">
        <v>163</v>
      </c>
    </row>
    <row r="5" spans="1:9" ht="15.75" customHeight="1" x14ac:dyDescent="0.3">
      <c r="A5" s="92">
        <v>4</v>
      </c>
      <c r="B5" s="124" t="s">
        <v>156</v>
      </c>
    </row>
    <row r="6" spans="1:9" ht="15.75" customHeight="1" x14ac:dyDescent="0.3">
      <c r="A6" s="92">
        <v>5</v>
      </c>
      <c r="B6" s="124" t="s">
        <v>136</v>
      </c>
    </row>
    <row r="7" spans="1:9" ht="15.75" customHeight="1" x14ac:dyDescent="0.3">
      <c r="A7" s="92">
        <v>6</v>
      </c>
      <c r="B7" s="124" t="s">
        <v>157</v>
      </c>
    </row>
    <row r="8" spans="1:9" ht="15.75" customHeight="1" x14ac:dyDescent="0.3">
      <c r="A8" s="92">
        <v>7</v>
      </c>
      <c r="B8" s="124" t="s">
        <v>162</v>
      </c>
    </row>
    <row r="9" spans="1:9" ht="15.75" customHeight="1" x14ac:dyDescent="0.3">
      <c r="A9" s="92">
        <v>8</v>
      </c>
      <c r="B9" s="123" t="s">
        <v>336</v>
      </c>
    </row>
    <row r="10" spans="1:9" x14ac:dyDescent="0.3">
      <c r="B10" s="125"/>
    </row>
    <row r="11" spans="1:9" x14ac:dyDescent="0.3">
      <c r="B11" s="125"/>
    </row>
    <row r="12" spans="1:9" x14ac:dyDescent="0.3">
      <c r="B12" s="125"/>
    </row>
  </sheetData>
  <sheetProtection selectLockedCell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P31"/>
  <sheetViews>
    <sheetView view="pageBreakPreview" zoomScaleNormal="100" zoomScaleSheetLayoutView="100" workbookViewId="0">
      <pane xSplit="1" ySplit="3" topLeftCell="B4" activePane="bottomRight" state="frozen"/>
      <selection pane="topRight" activeCell="B1" sqref="B1"/>
      <selection pane="bottomLeft" activeCell="A4" sqref="A4"/>
      <selection pane="bottomRight" activeCell="A6" sqref="A6:A21"/>
    </sheetView>
  </sheetViews>
  <sheetFormatPr defaultColWidth="11" defaultRowHeight="12" x14ac:dyDescent="0.25"/>
  <cols>
    <col min="1" max="1" width="4.796875" style="81" customWidth="1"/>
    <col min="2" max="2" width="30.09765625" style="81" customWidth="1"/>
    <col min="3" max="3" width="36.5" style="81" customWidth="1"/>
    <col min="4" max="4" width="26" style="81" customWidth="1"/>
    <col min="5" max="5" width="9.5" style="81" customWidth="1"/>
    <col min="6" max="6" width="5.69921875" style="81" customWidth="1"/>
    <col min="7" max="7" width="18.796875" style="81" customWidth="1"/>
    <col min="8" max="8" width="5.69921875" style="81" customWidth="1"/>
    <col min="9" max="9" width="19" style="81" customWidth="1"/>
    <col min="10" max="10" width="5.69921875" style="81" customWidth="1"/>
    <col min="11" max="11" width="19.296875" style="81" customWidth="1"/>
    <col min="12" max="12" width="4.69921875" style="81" customWidth="1"/>
    <col min="13" max="13" width="19.5" style="81" customWidth="1"/>
    <col min="14" max="14" width="0" style="81" hidden="1" customWidth="1"/>
    <col min="15" max="15" width="11" style="81" hidden="1" customWidth="1"/>
    <col min="16" max="17" width="0" style="81" hidden="1" customWidth="1"/>
    <col min="18" max="16384" width="11" style="81"/>
  </cols>
  <sheetData>
    <row r="1" spans="1:16" ht="30" customHeight="1" x14ac:dyDescent="0.25">
      <c r="A1" s="159" t="str">
        <f>CONCATENATE(Overview!A1,"  EHR:  ",Overview!B5)</f>
        <v>Hospital Harm-Hypoglycemia in Hospitalized Patients   EHR:  Epic</v>
      </c>
      <c r="B1" s="159"/>
      <c r="C1" s="159"/>
      <c r="D1" s="159"/>
      <c r="E1" s="159"/>
      <c r="F1" s="159"/>
      <c r="G1" s="159"/>
      <c r="H1" s="159"/>
      <c r="I1" s="159"/>
      <c r="J1" s="159"/>
      <c r="K1" s="159"/>
      <c r="L1" s="159"/>
      <c r="M1" s="159"/>
      <c r="N1" s="80"/>
      <c r="O1" s="80"/>
    </row>
    <row r="2" spans="1:16" ht="15.75" customHeight="1" x14ac:dyDescent="0.25">
      <c r="A2" s="82"/>
      <c r="B2" s="82"/>
      <c r="C2" s="82"/>
      <c r="D2" s="82"/>
      <c r="E2" s="82"/>
      <c r="F2" s="160" t="s">
        <v>34</v>
      </c>
      <c r="G2" s="160"/>
      <c r="H2" s="160" t="s">
        <v>40</v>
      </c>
      <c r="I2" s="160"/>
      <c r="J2" s="160" t="s">
        <v>41</v>
      </c>
      <c r="K2" s="160"/>
      <c r="L2" s="164" t="s">
        <v>43</v>
      </c>
      <c r="M2" s="165"/>
    </row>
    <row r="3" spans="1:16" ht="62.25" customHeight="1" x14ac:dyDescent="0.25">
      <c r="A3" s="83" t="s">
        <v>30</v>
      </c>
      <c r="B3" s="84" t="s">
        <v>31</v>
      </c>
      <c r="C3" s="84" t="s">
        <v>32</v>
      </c>
      <c r="D3" s="84" t="s">
        <v>33</v>
      </c>
      <c r="E3" s="84" t="s">
        <v>45</v>
      </c>
      <c r="F3" s="161" t="s">
        <v>39</v>
      </c>
      <c r="G3" s="161"/>
      <c r="H3" s="161" t="s">
        <v>88</v>
      </c>
      <c r="I3" s="161"/>
      <c r="J3" s="161" t="s">
        <v>42</v>
      </c>
      <c r="K3" s="161"/>
      <c r="L3" s="162" t="s">
        <v>44</v>
      </c>
      <c r="M3" s="163"/>
      <c r="O3" s="81">
        <v>1</v>
      </c>
      <c r="P3" s="81">
        <v>1</v>
      </c>
    </row>
    <row r="4" spans="1:16" x14ac:dyDescent="0.25">
      <c r="A4" s="85"/>
      <c r="B4" s="85"/>
      <c r="C4" s="85"/>
      <c r="D4" s="85"/>
      <c r="E4" s="85"/>
      <c r="F4" s="86" t="s">
        <v>37</v>
      </c>
      <c r="G4" s="87" t="s">
        <v>38</v>
      </c>
      <c r="H4" s="87" t="s">
        <v>37</v>
      </c>
      <c r="I4" s="87" t="s">
        <v>38</v>
      </c>
      <c r="J4" s="87" t="s">
        <v>37</v>
      </c>
      <c r="K4" s="87" t="s">
        <v>38</v>
      </c>
      <c r="L4" s="87" t="s">
        <v>37</v>
      </c>
      <c r="M4" s="87" t="s">
        <v>38</v>
      </c>
      <c r="O4" s="81">
        <v>2</v>
      </c>
      <c r="P4" s="81">
        <v>3</v>
      </c>
    </row>
    <row r="5" spans="1:16" ht="1.5" customHeight="1" x14ac:dyDescent="0.25">
      <c r="A5" s="85"/>
      <c r="B5" s="85"/>
      <c r="C5" s="85"/>
      <c r="D5" s="85"/>
      <c r="E5" s="85"/>
      <c r="F5" s="85"/>
      <c r="G5" s="85"/>
      <c r="H5" s="85"/>
      <c r="I5" s="85"/>
      <c r="J5" s="85"/>
      <c r="K5" s="85"/>
      <c r="L5" s="85"/>
      <c r="M5" s="85"/>
      <c r="O5" s="81">
        <v>3</v>
      </c>
    </row>
    <row r="6" spans="1:16" ht="16.5" customHeight="1" x14ac:dyDescent="0.25">
      <c r="A6" s="148"/>
      <c r="B6" s="150" t="s">
        <v>160</v>
      </c>
      <c r="C6" s="157" t="s">
        <v>137</v>
      </c>
      <c r="D6" s="157" t="s">
        <v>170</v>
      </c>
      <c r="E6" s="88" t="s">
        <v>35</v>
      </c>
      <c r="F6" s="115">
        <v>3</v>
      </c>
      <c r="G6" s="116"/>
      <c r="H6" s="115">
        <v>3</v>
      </c>
      <c r="I6" s="116"/>
      <c r="J6" s="115">
        <v>3</v>
      </c>
      <c r="K6" s="116"/>
      <c r="L6" s="115">
        <v>3</v>
      </c>
      <c r="M6" s="116"/>
    </row>
    <row r="7" spans="1:16" ht="25.5" customHeight="1" x14ac:dyDescent="0.25">
      <c r="A7" s="149"/>
      <c r="B7" s="151"/>
      <c r="C7" s="158"/>
      <c r="D7" s="158"/>
      <c r="E7" s="89" t="s">
        <v>36</v>
      </c>
      <c r="F7" s="117">
        <v>3</v>
      </c>
      <c r="G7" s="118"/>
      <c r="H7" s="117">
        <v>3</v>
      </c>
      <c r="I7" s="118"/>
      <c r="J7" s="117">
        <v>3</v>
      </c>
      <c r="K7" s="118"/>
      <c r="L7" s="117">
        <v>3</v>
      </c>
      <c r="M7" s="118"/>
    </row>
    <row r="8" spans="1:16" ht="16.5" customHeight="1" x14ac:dyDescent="0.25">
      <c r="A8" s="148"/>
      <c r="B8" s="150" t="s">
        <v>161</v>
      </c>
      <c r="C8" s="157" t="s">
        <v>159</v>
      </c>
      <c r="D8" s="152"/>
      <c r="E8" s="88" t="s">
        <v>35</v>
      </c>
      <c r="F8" s="115">
        <v>3</v>
      </c>
      <c r="G8" s="138"/>
      <c r="H8" s="115">
        <v>3</v>
      </c>
      <c r="I8" s="116"/>
      <c r="J8" s="115">
        <v>3</v>
      </c>
      <c r="K8" s="116"/>
      <c r="L8" s="115">
        <v>3</v>
      </c>
      <c r="M8" s="116"/>
    </row>
    <row r="9" spans="1:16" ht="38.25" customHeight="1" x14ac:dyDescent="0.25">
      <c r="A9" s="149"/>
      <c r="B9" s="151"/>
      <c r="C9" s="158"/>
      <c r="D9" s="153"/>
      <c r="E9" s="90" t="s">
        <v>36</v>
      </c>
      <c r="F9" s="119">
        <v>3</v>
      </c>
      <c r="G9" s="121"/>
      <c r="H9" s="119">
        <v>3</v>
      </c>
      <c r="I9" s="120"/>
      <c r="J9" s="119">
        <v>3</v>
      </c>
      <c r="K9" s="120"/>
      <c r="L9" s="119">
        <v>3</v>
      </c>
      <c r="M9" s="120"/>
    </row>
    <row r="10" spans="1:16" ht="16.5" customHeight="1" x14ac:dyDescent="0.25">
      <c r="A10" s="148"/>
      <c r="B10" s="155" t="s">
        <v>163</v>
      </c>
      <c r="C10" s="157" t="s">
        <v>164</v>
      </c>
      <c r="E10" s="88" t="s">
        <v>35</v>
      </c>
      <c r="F10" s="115">
        <v>3</v>
      </c>
      <c r="G10" s="116"/>
      <c r="H10" s="115">
        <v>3</v>
      </c>
      <c r="I10" s="116"/>
      <c r="J10" s="115">
        <v>3</v>
      </c>
      <c r="K10" s="116"/>
      <c r="L10" s="115">
        <v>3</v>
      </c>
      <c r="M10" s="116"/>
    </row>
    <row r="11" spans="1:16" ht="36.75" customHeight="1" x14ac:dyDescent="0.25">
      <c r="A11" s="149"/>
      <c r="B11" s="156"/>
      <c r="C11" s="158"/>
      <c r="E11" s="90" t="s">
        <v>36</v>
      </c>
      <c r="F11" s="119">
        <v>3</v>
      </c>
      <c r="G11" s="120"/>
      <c r="H11" s="119">
        <v>3</v>
      </c>
      <c r="I11" s="120"/>
      <c r="J11" s="119">
        <v>3</v>
      </c>
      <c r="K11" s="120"/>
      <c r="L11" s="119">
        <v>3</v>
      </c>
      <c r="M11" s="120"/>
    </row>
    <row r="12" spans="1:16" ht="16.5" customHeight="1" x14ac:dyDescent="0.25">
      <c r="A12" s="148"/>
      <c r="B12" s="150" t="str">
        <f>'Data Elements'!B5</f>
        <v>Medication, Administered: Antihyperglycemic medication administration date and time</v>
      </c>
      <c r="C12" s="157" t="s">
        <v>165</v>
      </c>
      <c r="D12" s="152"/>
      <c r="E12" s="88" t="s">
        <v>35</v>
      </c>
      <c r="F12" s="115">
        <v>3</v>
      </c>
      <c r="G12" s="116"/>
      <c r="H12" s="115">
        <v>3</v>
      </c>
      <c r="I12" s="116"/>
      <c r="J12" s="115">
        <v>3</v>
      </c>
      <c r="K12" s="116"/>
      <c r="L12" s="115">
        <v>3</v>
      </c>
      <c r="M12" s="116"/>
    </row>
    <row r="13" spans="1:16" ht="56.25" customHeight="1" x14ac:dyDescent="0.25">
      <c r="A13" s="149"/>
      <c r="B13" s="151"/>
      <c r="C13" s="158"/>
      <c r="D13" s="153"/>
      <c r="E13" s="90" t="s">
        <v>36</v>
      </c>
      <c r="F13" s="119">
        <v>3</v>
      </c>
      <c r="G13" s="120"/>
      <c r="H13" s="119">
        <v>3</v>
      </c>
      <c r="I13" s="120"/>
      <c r="J13" s="119">
        <v>3</v>
      </c>
      <c r="K13" s="120"/>
      <c r="L13" s="119">
        <v>3</v>
      </c>
      <c r="M13" s="120"/>
    </row>
    <row r="14" spans="1:16" ht="16.5" customHeight="1" x14ac:dyDescent="0.25">
      <c r="A14" s="148"/>
      <c r="B14" s="150" t="str">
        <f>'Data Elements'!B6</f>
        <v xml:space="preserve">Laboratory test, Performed: blood glucose </v>
      </c>
      <c r="C14" s="157" t="s">
        <v>166</v>
      </c>
      <c r="D14" s="152" t="s">
        <v>140</v>
      </c>
      <c r="E14" s="88" t="s">
        <v>35</v>
      </c>
      <c r="F14" s="115">
        <v>3</v>
      </c>
      <c r="G14" s="116"/>
      <c r="H14" s="115">
        <v>3</v>
      </c>
      <c r="I14" s="116"/>
      <c r="J14" s="115">
        <v>3</v>
      </c>
      <c r="K14" s="116"/>
      <c r="L14" s="115">
        <v>3</v>
      </c>
      <c r="M14" s="116"/>
    </row>
    <row r="15" spans="1:16" ht="23.25" customHeight="1" x14ac:dyDescent="0.25">
      <c r="A15" s="149"/>
      <c r="B15" s="151"/>
      <c r="C15" s="158"/>
      <c r="D15" s="153"/>
      <c r="E15" s="90" t="s">
        <v>36</v>
      </c>
      <c r="F15" s="119">
        <v>3</v>
      </c>
      <c r="G15" s="120"/>
      <c r="H15" s="119">
        <v>3</v>
      </c>
      <c r="I15" s="120"/>
      <c r="J15" s="119">
        <v>3</v>
      </c>
      <c r="K15" s="120"/>
      <c r="L15" s="119">
        <v>3</v>
      </c>
      <c r="M15" s="120"/>
    </row>
    <row r="16" spans="1:16" ht="19.5" customHeight="1" x14ac:dyDescent="0.25">
      <c r="A16" s="148"/>
      <c r="B16" s="150" t="str">
        <f>'Data Elements'!B7</f>
        <v>Laboratory test, Performed: blood glucose date and time</v>
      </c>
      <c r="C16" s="166" t="s">
        <v>167</v>
      </c>
      <c r="D16" s="154"/>
      <c r="E16" s="88" t="s">
        <v>35</v>
      </c>
      <c r="F16" s="115">
        <v>3</v>
      </c>
      <c r="G16" s="116"/>
      <c r="H16" s="115">
        <v>3</v>
      </c>
      <c r="I16" s="116"/>
      <c r="J16" s="115">
        <v>3</v>
      </c>
      <c r="K16" s="116"/>
      <c r="L16" s="115">
        <v>3</v>
      </c>
      <c r="M16" s="116"/>
    </row>
    <row r="17" spans="1:13" ht="21.75" customHeight="1" x14ac:dyDescent="0.25">
      <c r="A17" s="149"/>
      <c r="B17" s="151"/>
      <c r="C17" s="166"/>
      <c r="D17" s="154"/>
      <c r="E17" s="90" t="s">
        <v>36</v>
      </c>
      <c r="F17" s="119">
        <v>3</v>
      </c>
      <c r="G17" s="120"/>
      <c r="H17" s="119">
        <v>3</v>
      </c>
      <c r="I17" s="120"/>
      <c r="J17" s="119">
        <v>3</v>
      </c>
      <c r="K17" s="120"/>
      <c r="L17" s="119">
        <v>3</v>
      </c>
      <c r="M17" s="120"/>
    </row>
    <row r="18" spans="1:13" ht="16.5" customHeight="1" x14ac:dyDescent="0.25">
      <c r="A18" s="148"/>
      <c r="B18" s="150" t="s">
        <v>162</v>
      </c>
      <c r="C18" s="157" t="s">
        <v>168</v>
      </c>
      <c r="D18" s="154"/>
      <c r="E18" s="88" t="s">
        <v>35</v>
      </c>
      <c r="F18" s="115">
        <v>3</v>
      </c>
      <c r="G18" s="116"/>
      <c r="H18" s="115">
        <v>3</v>
      </c>
      <c r="I18" s="116"/>
      <c r="J18" s="115">
        <v>3</v>
      </c>
      <c r="K18" s="116"/>
      <c r="L18" s="115">
        <v>3</v>
      </c>
      <c r="M18" s="116"/>
    </row>
    <row r="19" spans="1:13" ht="23.25" customHeight="1" x14ac:dyDescent="0.25">
      <c r="A19" s="149"/>
      <c r="B19" s="151"/>
      <c r="C19" s="158"/>
      <c r="D19" s="154"/>
      <c r="E19" s="90" t="s">
        <v>36</v>
      </c>
      <c r="F19" s="119">
        <v>3</v>
      </c>
      <c r="G19" s="120"/>
      <c r="H19" s="119">
        <v>3</v>
      </c>
      <c r="I19" s="120"/>
      <c r="J19" s="119">
        <v>3</v>
      </c>
      <c r="K19" s="120"/>
      <c r="L19" s="119">
        <v>3</v>
      </c>
      <c r="M19" s="120"/>
    </row>
    <row r="20" spans="1:13" ht="16.5" customHeight="1" x14ac:dyDescent="0.25">
      <c r="A20" s="148"/>
      <c r="B20" s="150" t="str">
        <f>'Data Elements'!B9</f>
        <v>Encounter characteristic: birth date</v>
      </c>
      <c r="C20" s="157" t="s">
        <v>137</v>
      </c>
      <c r="D20" s="152"/>
      <c r="E20" s="88" t="s">
        <v>35</v>
      </c>
      <c r="F20" s="115">
        <v>3</v>
      </c>
      <c r="G20" s="116"/>
      <c r="H20" s="115">
        <v>3</v>
      </c>
      <c r="I20" s="116"/>
      <c r="J20" s="115">
        <v>3</v>
      </c>
      <c r="K20" s="116"/>
      <c r="L20" s="115">
        <v>3</v>
      </c>
      <c r="M20" s="116"/>
    </row>
    <row r="21" spans="1:13" s="114" customFormat="1" ht="16.5" customHeight="1" x14ac:dyDescent="0.25">
      <c r="A21" s="149"/>
      <c r="B21" s="151"/>
      <c r="C21" s="158"/>
      <c r="D21" s="153"/>
      <c r="E21" s="90" t="s">
        <v>36</v>
      </c>
      <c r="F21" s="119">
        <v>3</v>
      </c>
      <c r="G21" s="120"/>
      <c r="H21" s="119">
        <v>3</v>
      </c>
      <c r="I21" s="120"/>
      <c r="J21" s="119">
        <v>3</v>
      </c>
      <c r="K21" s="120"/>
      <c r="L21" s="119">
        <v>3</v>
      </c>
      <c r="M21" s="120"/>
    </row>
    <row r="22" spans="1:13" s="91" customFormat="1" ht="18" customHeight="1" x14ac:dyDescent="0.3"/>
    <row r="23" spans="1:13" s="91" customFormat="1" ht="18" customHeight="1" x14ac:dyDescent="0.3"/>
    <row r="24" spans="1:13" s="91" customFormat="1" ht="18" customHeight="1" x14ac:dyDescent="0.3"/>
    <row r="25" spans="1:13" s="91" customFormat="1" ht="18" customHeight="1" x14ac:dyDescent="0.3"/>
    <row r="26" spans="1:13" s="91" customFormat="1" ht="18" customHeight="1" x14ac:dyDescent="0.3"/>
    <row r="27" spans="1:13" s="91" customFormat="1" ht="18" customHeight="1" x14ac:dyDescent="0.3"/>
    <row r="28" spans="1:13" s="91" customFormat="1" ht="18" customHeight="1" x14ac:dyDescent="0.3"/>
    <row r="29" spans="1:13" s="91" customFormat="1" ht="18" customHeight="1" x14ac:dyDescent="0.3"/>
    <row r="30" spans="1:13" s="91" customFormat="1" ht="18" customHeight="1" x14ac:dyDescent="0.3"/>
    <row r="31" spans="1:13" s="91" customFormat="1" ht="18" customHeight="1" x14ac:dyDescent="0.3"/>
  </sheetData>
  <sheetProtection selectLockedCells="1"/>
  <mergeCells count="40">
    <mergeCell ref="C20:C21"/>
    <mergeCell ref="C12:C13"/>
    <mergeCell ref="C14:C15"/>
    <mergeCell ref="C16:C17"/>
    <mergeCell ref="C18:C19"/>
    <mergeCell ref="A1:M1"/>
    <mergeCell ref="B6:B7"/>
    <mergeCell ref="F2:G2"/>
    <mergeCell ref="F3:G3"/>
    <mergeCell ref="H2:I2"/>
    <mergeCell ref="H3:I3"/>
    <mergeCell ref="J2:K2"/>
    <mergeCell ref="J3:K3"/>
    <mergeCell ref="D6:D7"/>
    <mergeCell ref="A6:A7"/>
    <mergeCell ref="L3:M3"/>
    <mergeCell ref="L2:M2"/>
    <mergeCell ref="C6:C7"/>
    <mergeCell ref="D20:D21"/>
    <mergeCell ref="D16:D17"/>
    <mergeCell ref="D18:D19"/>
    <mergeCell ref="B8:B9"/>
    <mergeCell ref="A14:A15"/>
    <mergeCell ref="B10:B11"/>
    <mergeCell ref="C10:C11"/>
    <mergeCell ref="B14:B15"/>
    <mergeCell ref="A20:A21"/>
    <mergeCell ref="B20:B21"/>
    <mergeCell ref="D8:D9"/>
    <mergeCell ref="D14:D15"/>
    <mergeCell ref="C8:C9"/>
    <mergeCell ref="D12:D13"/>
    <mergeCell ref="A8:A9"/>
    <mergeCell ref="A12:A13"/>
    <mergeCell ref="B12:B13"/>
    <mergeCell ref="A16:A17"/>
    <mergeCell ref="B16:B17"/>
    <mergeCell ref="A18:A19"/>
    <mergeCell ref="B18:B19"/>
    <mergeCell ref="A10:A11"/>
  </mergeCells>
  <dataValidations count="2">
    <dataValidation type="list" showInputMessage="1" showErrorMessage="1" promptTitle="Score" sqref="L6:L21 J6:J21 H6:H21">
      <formula1>$O$3:$O$5</formula1>
    </dataValidation>
    <dataValidation type="list" showInputMessage="1" showErrorMessage="1" promptTitle="Score" sqref="F6:F21">
      <formula1>$P$3:$P$4</formula1>
    </dataValidation>
  </dataValidations>
  <pageMargins left="0.7" right="0.7" top="0.75" bottom="0.75" header="0.3" footer="0.3"/>
  <pageSetup scale="54" fitToHeight="0"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P29"/>
  <sheetViews>
    <sheetView view="pageBreakPreview" zoomScale="110" zoomScaleNormal="100" zoomScaleSheetLayoutView="110" workbookViewId="0">
      <pane xSplit="1" ySplit="3" topLeftCell="B4" activePane="bottomRight" state="frozen"/>
      <selection pane="topRight" activeCell="B1" sqref="B1"/>
      <selection pane="bottomLeft" activeCell="A4" sqref="A4"/>
      <selection pane="bottomRight" activeCell="A20" sqref="A20:A21"/>
    </sheetView>
  </sheetViews>
  <sheetFormatPr defaultColWidth="11" defaultRowHeight="12" x14ac:dyDescent="0.25"/>
  <cols>
    <col min="1" max="1" width="4.796875" style="81" customWidth="1"/>
    <col min="2" max="2" width="17" style="81" customWidth="1"/>
    <col min="3" max="3" width="27" style="81" customWidth="1"/>
    <col min="4" max="4" width="26" style="81" customWidth="1"/>
    <col min="5" max="5" width="9.5" style="81" customWidth="1"/>
    <col min="6" max="6" width="5.69921875" style="81" customWidth="1"/>
    <col min="7" max="7" width="18.796875" style="81" customWidth="1"/>
    <col min="8" max="8" width="5.69921875" style="81" customWidth="1"/>
    <col min="9" max="9" width="19" style="81" customWidth="1"/>
    <col min="10" max="10" width="5.69921875" style="81" customWidth="1"/>
    <col min="11" max="11" width="19.296875" style="81" customWidth="1"/>
    <col min="12" max="12" width="4.69921875" style="81" customWidth="1"/>
    <col min="13" max="13" width="19.5" style="81" customWidth="1"/>
    <col min="14" max="14" width="0" style="81" hidden="1" customWidth="1"/>
    <col min="15" max="15" width="11" style="81" hidden="1" customWidth="1"/>
    <col min="16" max="17" width="0" style="81" hidden="1" customWidth="1"/>
    <col min="18" max="16384" width="11" style="81"/>
  </cols>
  <sheetData>
    <row r="1" spans="1:16" ht="30" customHeight="1" x14ac:dyDescent="0.25">
      <c r="A1" s="159" t="str">
        <f>CONCATENATE(Overview!A1,"  EHR:  ",Overview!B6)</f>
        <v>Hospital Harm-Hypoglycemia in Hospitalized Patients   EHR:  Cerner</v>
      </c>
      <c r="B1" s="159"/>
      <c r="C1" s="159"/>
      <c r="D1" s="159"/>
      <c r="E1" s="159"/>
      <c r="F1" s="159"/>
      <c r="G1" s="159"/>
      <c r="H1" s="159"/>
      <c r="I1" s="159"/>
      <c r="J1" s="159"/>
      <c r="K1" s="159"/>
      <c r="L1" s="159"/>
      <c r="M1" s="159"/>
      <c r="N1" s="80"/>
      <c r="O1" s="80"/>
    </row>
    <row r="2" spans="1:16" ht="15.75" customHeight="1" x14ac:dyDescent="0.25">
      <c r="A2" s="82"/>
      <c r="B2" s="82"/>
      <c r="C2" s="82"/>
      <c r="D2" s="82"/>
      <c r="E2" s="82"/>
      <c r="F2" s="160" t="s">
        <v>34</v>
      </c>
      <c r="G2" s="160"/>
      <c r="H2" s="160" t="s">
        <v>40</v>
      </c>
      <c r="I2" s="160"/>
      <c r="J2" s="160" t="s">
        <v>41</v>
      </c>
      <c r="K2" s="160"/>
      <c r="L2" s="164" t="s">
        <v>43</v>
      </c>
      <c r="M2" s="165"/>
    </row>
    <row r="3" spans="1:16" ht="62.25" customHeight="1" x14ac:dyDescent="0.25">
      <c r="A3" s="83" t="s">
        <v>30</v>
      </c>
      <c r="B3" s="84" t="s">
        <v>31</v>
      </c>
      <c r="C3" s="84" t="s">
        <v>32</v>
      </c>
      <c r="D3" s="84" t="s">
        <v>33</v>
      </c>
      <c r="E3" s="84" t="s">
        <v>45</v>
      </c>
      <c r="F3" s="161" t="s">
        <v>39</v>
      </c>
      <c r="G3" s="161"/>
      <c r="H3" s="161" t="s">
        <v>88</v>
      </c>
      <c r="I3" s="161"/>
      <c r="J3" s="161" t="s">
        <v>42</v>
      </c>
      <c r="K3" s="161"/>
      <c r="L3" s="162" t="s">
        <v>44</v>
      </c>
      <c r="M3" s="163"/>
      <c r="O3" s="81">
        <v>1</v>
      </c>
      <c r="P3" s="81">
        <v>1</v>
      </c>
    </row>
    <row r="4" spans="1:16" x14ac:dyDescent="0.25">
      <c r="A4" s="85"/>
      <c r="B4" s="85"/>
      <c r="C4" s="85"/>
      <c r="D4" s="85"/>
      <c r="E4" s="85"/>
      <c r="F4" s="86" t="s">
        <v>37</v>
      </c>
      <c r="G4" s="87" t="s">
        <v>38</v>
      </c>
      <c r="H4" s="87" t="s">
        <v>37</v>
      </c>
      <c r="I4" s="87" t="s">
        <v>38</v>
      </c>
      <c r="J4" s="87" t="s">
        <v>37</v>
      </c>
      <c r="K4" s="87" t="s">
        <v>38</v>
      </c>
      <c r="L4" s="87" t="s">
        <v>37</v>
      </c>
      <c r="M4" s="87" t="s">
        <v>38</v>
      </c>
      <c r="O4" s="81">
        <v>2</v>
      </c>
      <c r="P4" s="81">
        <v>3</v>
      </c>
    </row>
    <row r="5" spans="1:16" ht="1.5" customHeight="1" x14ac:dyDescent="0.25">
      <c r="A5" s="85"/>
      <c r="B5" s="85"/>
      <c r="C5" s="85"/>
      <c r="D5" s="85"/>
      <c r="E5" s="85"/>
      <c r="F5" s="85"/>
      <c r="G5" s="85"/>
      <c r="H5" s="85"/>
      <c r="I5" s="85"/>
      <c r="J5" s="85"/>
      <c r="K5" s="85"/>
      <c r="L5" s="85"/>
      <c r="M5" s="85"/>
      <c r="O5" s="81">
        <v>3</v>
      </c>
    </row>
    <row r="6" spans="1:16" ht="16.5" customHeight="1" x14ac:dyDescent="0.25">
      <c r="A6" s="148"/>
      <c r="B6" s="150" t="s">
        <v>160</v>
      </c>
      <c r="C6" s="157" t="s">
        <v>137</v>
      </c>
      <c r="D6" s="157" t="s">
        <v>170</v>
      </c>
      <c r="E6" s="88" t="s">
        <v>35</v>
      </c>
      <c r="F6" s="139">
        <v>3</v>
      </c>
      <c r="G6" s="116"/>
      <c r="H6" s="139">
        <v>3</v>
      </c>
      <c r="I6" s="116"/>
      <c r="J6" s="139">
        <v>3</v>
      </c>
      <c r="K6" s="116"/>
      <c r="L6" s="139">
        <v>3</v>
      </c>
      <c r="M6" s="116"/>
    </row>
    <row r="7" spans="1:16" ht="25.5" customHeight="1" x14ac:dyDescent="0.25">
      <c r="A7" s="149"/>
      <c r="B7" s="151"/>
      <c r="C7" s="158"/>
      <c r="D7" s="158"/>
      <c r="E7" s="89" t="s">
        <v>36</v>
      </c>
      <c r="F7" s="140">
        <v>3</v>
      </c>
      <c r="G7" s="118"/>
      <c r="H7" s="140">
        <v>3</v>
      </c>
      <c r="I7" s="118"/>
      <c r="J7" s="140">
        <v>3</v>
      </c>
      <c r="K7" s="118"/>
      <c r="L7" s="140">
        <v>3</v>
      </c>
      <c r="M7" s="118"/>
    </row>
    <row r="8" spans="1:16" ht="16.5" customHeight="1" x14ac:dyDescent="0.25">
      <c r="A8" s="148"/>
      <c r="B8" s="150" t="s">
        <v>161</v>
      </c>
      <c r="C8" s="157" t="s">
        <v>159</v>
      </c>
      <c r="D8" s="152"/>
      <c r="E8" s="88" t="s">
        <v>35</v>
      </c>
      <c r="F8" s="139">
        <v>3</v>
      </c>
      <c r="G8" s="116"/>
      <c r="H8" s="139">
        <v>3</v>
      </c>
      <c r="I8" s="116"/>
      <c r="J8" s="139">
        <v>3</v>
      </c>
      <c r="K8" s="116"/>
      <c r="L8" s="139">
        <v>3</v>
      </c>
      <c r="M8" s="116"/>
    </row>
    <row r="9" spans="1:16" ht="16.5" customHeight="1" x14ac:dyDescent="0.25">
      <c r="A9" s="149"/>
      <c r="B9" s="151"/>
      <c r="C9" s="158"/>
      <c r="D9" s="153"/>
      <c r="E9" s="90" t="s">
        <v>36</v>
      </c>
      <c r="F9" s="140">
        <v>3</v>
      </c>
      <c r="G9" s="118"/>
      <c r="H9" s="140">
        <v>3</v>
      </c>
      <c r="I9" s="118"/>
      <c r="J9" s="140">
        <v>3</v>
      </c>
      <c r="K9" s="118"/>
      <c r="L9" s="140">
        <v>3</v>
      </c>
      <c r="M9" s="120"/>
    </row>
    <row r="10" spans="1:16" ht="90.45" customHeight="1" x14ac:dyDescent="0.25">
      <c r="A10" s="148"/>
      <c r="B10" s="155" t="s">
        <v>163</v>
      </c>
      <c r="C10" s="157" t="s">
        <v>164</v>
      </c>
      <c r="E10" s="88" t="s">
        <v>35</v>
      </c>
      <c r="F10" s="139">
        <v>3</v>
      </c>
      <c r="G10" s="116"/>
      <c r="H10" s="139">
        <v>3</v>
      </c>
      <c r="I10" s="116"/>
      <c r="J10" s="139">
        <v>3</v>
      </c>
      <c r="K10" s="143" t="s">
        <v>399</v>
      </c>
      <c r="L10" s="139">
        <v>3</v>
      </c>
      <c r="M10" s="116"/>
    </row>
    <row r="11" spans="1:16" ht="36.75" customHeight="1" x14ac:dyDescent="0.25">
      <c r="A11" s="149"/>
      <c r="B11" s="156"/>
      <c r="C11" s="158"/>
      <c r="E11" s="90" t="s">
        <v>36</v>
      </c>
      <c r="F11" s="141">
        <v>3</v>
      </c>
      <c r="G11" s="120"/>
      <c r="H11" s="141">
        <v>3</v>
      </c>
      <c r="I11" s="120"/>
      <c r="J11" s="141">
        <v>3</v>
      </c>
      <c r="K11" s="120"/>
      <c r="L11" s="141">
        <v>3</v>
      </c>
      <c r="M11" s="120"/>
    </row>
    <row r="12" spans="1:16" ht="39" customHeight="1" x14ac:dyDescent="0.25">
      <c r="A12" s="148"/>
      <c r="B12" s="150" t="str">
        <f>'Data Elements'!B5</f>
        <v>Medication, Administered: Antihyperglycemic medication administration date and time</v>
      </c>
      <c r="C12" s="157" t="s">
        <v>165</v>
      </c>
      <c r="D12" s="152"/>
      <c r="E12" s="88" t="s">
        <v>35</v>
      </c>
      <c r="F12" s="139">
        <v>3</v>
      </c>
      <c r="G12" s="116"/>
      <c r="H12" s="139">
        <v>3</v>
      </c>
      <c r="I12" s="116"/>
      <c r="J12" s="139">
        <v>3</v>
      </c>
      <c r="K12" s="143"/>
      <c r="L12" s="139">
        <v>3</v>
      </c>
      <c r="M12" s="116"/>
    </row>
    <row r="13" spans="1:16" ht="56.25" customHeight="1" x14ac:dyDescent="0.25">
      <c r="A13" s="149"/>
      <c r="B13" s="151"/>
      <c r="C13" s="158"/>
      <c r="D13" s="153"/>
      <c r="E13" s="90" t="s">
        <v>36</v>
      </c>
      <c r="F13" s="141">
        <v>3</v>
      </c>
      <c r="G13" s="120"/>
      <c r="H13" s="141">
        <v>3</v>
      </c>
      <c r="I13" s="120"/>
      <c r="J13" s="141">
        <v>3</v>
      </c>
      <c r="K13" s="120"/>
      <c r="L13" s="141">
        <v>3</v>
      </c>
      <c r="M13" s="120"/>
    </row>
    <row r="14" spans="1:16" ht="26.25" customHeight="1" x14ac:dyDescent="0.25">
      <c r="A14" s="148"/>
      <c r="B14" s="150" t="str">
        <f>'Data Elements'!B6</f>
        <v xml:space="preserve">Laboratory test, Performed: blood glucose </v>
      </c>
      <c r="C14" s="157" t="s">
        <v>166</v>
      </c>
      <c r="D14" s="152" t="s">
        <v>140</v>
      </c>
      <c r="E14" s="88" t="s">
        <v>35</v>
      </c>
      <c r="F14" s="139">
        <v>3</v>
      </c>
      <c r="G14" s="116"/>
      <c r="H14" s="139">
        <v>3</v>
      </c>
      <c r="I14" s="116"/>
      <c r="J14" s="139">
        <v>3</v>
      </c>
      <c r="K14" s="142" t="s">
        <v>48</v>
      </c>
      <c r="L14" s="139">
        <v>3</v>
      </c>
      <c r="M14" s="143"/>
    </row>
    <row r="15" spans="1:16" ht="23.25" customHeight="1" x14ac:dyDescent="0.25">
      <c r="A15" s="149"/>
      <c r="B15" s="151"/>
      <c r="C15" s="158"/>
      <c r="D15" s="153"/>
      <c r="E15" s="90" t="s">
        <v>36</v>
      </c>
      <c r="F15" s="141">
        <v>3</v>
      </c>
      <c r="G15" s="120"/>
      <c r="H15" s="141">
        <v>3</v>
      </c>
      <c r="I15" s="120"/>
      <c r="J15" s="141">
        <v>3</v>
      </c>
      <c r="K15" s="120"/>
      <c r="L15" s="141">
        <v>3</v>
      </c>
      <c r="M15" s="120"/>
    </row>
    <row r="16" spans="1:16" ht="19.5" customHeight="1" x14ac:dyDescent="0.25">
      <c r="A16" s="148"/>
      <c r="B16" s="150" t="str">
        <f>'Data Elements'!B7</f>
        <v>Laboratory test, Performed: blood glucose date and time</v>
      </c>
      <c r="C16" s="166" t="s">
        <v>167</v>
      </c>
      <c r="D16" s="154"/>
      <c r="E16" s="88" t="s">
        <v>35</v>
      </c>
      <c r="F16" s="139">
        <v>3</v>
      </c>
      <c r="G16" s="116"/>
      <c r="H16" s="139">
        <v>3</v>
      </c>
      <c r="I16" s="116"/>
      <c r="J16" s="139">
        <v>3</v>
      </c>
      <c r="K16" s="142" t="s">
        <v>48</v>
      </c>
      <c r="L16" s="139">
        <v>3</v>
      </c>
      <c r="M16" s="143"/>
    </row>
    <row r="17" spans="1:13" ht="21.75" customHeight="1" x14ac:dyDescent="0.25">
      <c r="A17" s="149"/>
      <c r="B17" s="151"/>
      <c r="C17" s="166"/>
      <c r="D17" s="154"/>
      <c r="E17" s="90" t="s">
        <v>36</v>
      </c>
      <c r="F17" s="141">
        <v>3</v>
      </c>
      <c r="G17" s="120"/>
      <c r="H17" s="141">
        <v>3</v>
      </c>
      <c r="I17" s="120"/>
      <c r="J17" s="141">
        <v>3</v>
      </c>
      <c r="K17" s="120"/>
      <c r="L17" s="141">
        <v>3</v>
      </c>
      <c r="M17" s="120"/>
    </row>
    <row r="18" spans="1:13" ht="21.75" customHeight="1" x14ac:dyDescent="0.25">
      <c r="A18" s="148"/>
      <c r="B18" s="150" t="s">
        <v>162</v>
      </c>
      <c r="C18" s="157" t="s">
        <v>168</v>
      </c>
      <c r="D18" s="154"/>
      <c r="E18" s="88" t="s">
        <v>35</v>
      </c>
      <c r="F18" s="139">
        <v>3</v>
      </c>
      <c r="G18" s="116"/>
      <c r="H18" s="139">
        <v>3</v>
      </c>
      <c r="I18" s="116"/>
      <c r="J18" s="139">
        <v>3</v>
      </c>
      <c r="K18" s="142" t="s">
        <v>48</v>
      </c>
      <c r="L18" s="139">
        <v>3</v>
      </c>
      <c r="M18" s="143"/>
    </row>
    <row r="19" spans="1:13" ht="21.75" customHeight="1" x14ac:dyDescent="0.25">
      <c r="A19" s="149"/>
      <c r="B19" s="151"/>
      <c r="C19" s="158"/>
      <c r="D19" s="154"/>
      <c r="E19" s="90" t="s">
        <v>36</v>
      </c>
      <c r="F19" s="141">
        <v>3</v>
      </c>
      <c r="G19" s="120"/>
      <c r="H19" s="141">
        <v>3</v>
      </c>
      <c r="I19" s="120"/>
      <c r="J19" s="141">
        <v>3</v>
      </c>
      <c r="K19" s="120"/>
      <c r="L19" s="141">
        <v>3</v>
      </c>
      <c r="M19" s="120"/>
    </row>
    <row r="20" spans="1:13" ht="16.5" customHeight="1" x14ac:dyDescent="0.25">
      <c r="A20" s="148"/>
      <c r="B20" s="150" t="str">
        <f>'Data Elements'!B9</f>
        <v>Encounter characteristic: birth date</v>
      </c>
      <c r="C20" s="152" t="s">
        <v>138</v>
      </c>
      <c r="D20" s="152"/>
      <c r="E20" s="88" t="s">
        <v>35</v>
      </c>
      <c r="F20" s="139">
        <v>3</v>
      </c>
      <c r="G20" s="116"/>
      <c r="H20" s="139">
        <v>3</v>
      </c>
      <c r="I20" s="116"/>
      <c r="J20" s="139">
        <v>3</v>
      </c>
      <c r="K20" s="116"/>
      <c r="L20" s="139">
        <v>3</v>
      </c>
      <c r="M20" s="116"/>
    </row>
    <row r="21" spans="1:13" s="114" customFormat="1" ht="16.5" customHeight="1" x14ac:dyDescent="0.25">
      <c r="A21" s="149"/>
      <c r="B21" s="151"/>
      <c r="C21" s="153"/>
      <c r="D21" s="153"/>
      <c r="E21" s="90" t="s">
        <v>36</v>
      </c>
      <c r="F21" s="141">
        <v>3</v>
      </c>
      <c r="G21" s="120"/>
      <c r="H21" s="141">
        <v>3</v>
      </c>
      <c r="I21" s="120"/>
      <c r="J21" s="141">
        <v>3</v>
      </c>
      <c r="K21" s="120"/>
      <c r="L21" s="141">
        <v>3</v>
      </c>
      <c r="M21" s="120"/>
    </row>
    <row r="22" spans="1:13" s="91" customFormat="1" ht="18" customHeight="1" x14ac:dyDescent="0.3"/>
    <row r="23" spans="1:13" s="91" customFormat="1" ht="18" customHeight="1" x14ac:dyDescent="0.3"/>
    <row r="24" spans="1:13" s="91" customFormat="1" ht="18" customHeight="1" x14ac:dyDescent="0.3"/>
    <row r="25" spans="1:13" s="91" customFormat="1" ht="18" customHeight="1" x14ac:dyDescent="0.3"/>
    <row r="26" spans="1:13" s="91" customFormat="1" ht="18" customHeight="1" x14ac:dyDescent="0.3"/>
    <row r="27" spans="1:13" s="91" customFormat="1" ht="18" customHeight="1" x14ac:dyDescent="0.3"/>
    <row r="28" spans="1:13" s="91" customFormat="1" ht="18" customHeight="1" x14ac:dyDescent="0.3"/>
    <row r="29" spans="1:13" s="91" customFormat="1" ht="18" customHeight="1" x14ac:dyDescent="0.3"/>
  </sheetData>
  <sheetProtection selectLockedCells="1"/>
  <mergeCells count="40">
    <mergeCell ref="F3:G3"/>
    <mergeCell ref="H3:I3"/>
    <mergeCell ref="J3:K3"/>
    <mergeCell ref="L3:M3"/>
    <mergeCell ref="A1:M1"/>
    <mergeCell ref="F2:G2"/>
    <mergeCell ref="H2:I2"/>
    <mergeCell ref="J2:K2"/>
    <mergeCell ref="L2:M2"/>
    <mergeCell ref="A6:A7"/>
    <mergeCell ref="B6:B7"/>
    <mergeCell ref="C6:C7"/>
    <mergeCell ref="D6:D7"/>
    <mergeCell ref="A8:A9"/>
    <mergeCell ref="B8:B9"/>
    <mergeCell ref="C8:C9"/>
    <mergeCell ref="D8:D9"/>
    <mergeCell ref="A10:A11"/>
    <mergeCell ref="B10:B11"/>
    <mergeCell ref="C10:C11"/>
    <mergeCell ref="A12:A13"/>
    <mergeCell ref="B12:B13"/>
    <mergeCell ref="C12:C13"/>
    <mergeCell ref="D12:D13"/>
    <mergeCell ref="A16:A17"/>
    <mergeCell ref="B16:B17"/>
    <mergeCell ref="C16:C17"/>
    <mergeCell ref="D16:D17"/>
    <mergeCell ref="A14:A15"/>
    <mergeCell ref="B14:B15"/>
    <mergeCell ref="C14:C15"/>
    <mergeCell ref="D14:D15"/>
    <mergeCell ref="A20:A21"/>
    <mergeCell ref="B20:B21"/>
    <mergeCell ref="C20:C21"/>
    <mergeCell ref="D20:D21"/>
    <mergeCell ref="A18:A19"/>
    <mergeCell ref="B18:B19"/>
    <mergeCell ref="C18:C19"/>
    <mergeCell ref="D18:D19"/>
  </mergeCells>
  <dataValidations count="2">
    <dataValidation type="list" showInputMessage="1" showErrorMessage="1" promptTitle="Score" sqref="H6:H21 J6:J21 L6:L21">
      <formula1>$O$3:$O$5</formula1>
    </dataValidation>
    <dataValidation type="list" showInputMessage="1" showErrorMessage="1" promptTitle="Score" sqref="F6:F21">
      <formula1>$P$3:$P$4</formula1>
    </dataValidation>
  </dataValidations>
  <pageMargins left="0.7" right="0.7" top="0.75" bottom="0.75" header="0.3" footer="0.3"/>
  <pageSetup scale="61" fitToHeight="0" orientation="landscape"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36"/>
  <sheetViews>
    <sheetView view="pageBreakPreview" topLeftCell="A16" zoomScaleNormal="89" zoomScaleSheetLayoutView="100" zoomScalePageLayoutView="89" workbookViewId="0">
      <selection activeCell="G23" sqref="G23"/>
    </sheetView>
  </sheetViews>
  <sheetFormatPr defaultColWidth="8.796875" defaultRowHeight="15.6" x14ac:dyDescent="0.3"/>
  <cols>
    <col min="1" max="1" width="51.296875" style="92" customWidth="1"/>
    <col min="2" max="2" width="13.796875" style="92" customWidth="1"/>
    <col min="3" max="3" width="12.09765625" style="92" customWidth="1"/>
    <col min="4" max="4" width="12.5" style="92" customWidth="1"/>
    <col min="5" max="5" width="11.296875" style="92" customWidth="1"/>
    <col min="6" max="6" width="8.69921875" style="92" customWidth="1"/>
    <col min="7" max="7" width="12.09765625" style="92" customWidth="1"/>
    <col min="8" max="9" width="11" style="92" customWidth="1"/>
    <col min="10" max="10" width="13.09765625" style="92" customWidth="1"/>
    <col min="11" max="11" width="8.796875" style="92" customWidth="1"/>
    <col min="12" max="12" width="27.796875" style="92" customWidth="1"/>
    <col min="13" max="16384" width="8.796875" style="92"/>
  </cols>
  <sheetData>
    <row r="1" spans="1:12" ht="29.25" customHeight="1" x14ac:dyDescent="0.5">
      <c r="A1" s="169" t="str">
        <f>CONCATENATE("Analysis:  ",Overview!B5)</f>
        <v>Analysis:  Epic</v>
      </c>
      <c r="B1" s="169"/>
      <c r="C1" s="169"/>
      <c r="D1" s="169"/>
      <c r="E1" s="169"/>
      <c r="F1" s="169"/>
      <c r="G1" s="169"/>
      <c r="H1" s="169"/>
      <c r="I1" s="169"/>
      <c r="J1" s="169"/>
      <c r="K1" s="169"/>
      <c r="L1" s="169"/>
    </row>
    <row r="2" spans="1:12" ht="25.8" x14ac:dyDescent="0.5">
      <c r="A2" s="167" t="s">
        <v>94</v>
      </c>
      <c r="B2" s="167"/>
      <c r="C2" s="167"/>
      <c r="D2" s="167"/>
      <c r="E2" s="167"/>
      <c r="F2" s="93"/>
      <c r="G2" s="167" t="s">
        <v>95</v>
      </c>
      <c r="H2" s="167"/>
      <c r="I2" s="167"/>
      <c r="J2" s="167"/>
      <c r="K2" s="167"/>
      <c r="L2" s="167"/>
    </row>
    <row r="3" spans="1:12" ht="58.5" customHeight="1" x14ac:dyDescent="0.3">
      <c r="A3" s="94" t="s">
        <v>96</v>
      </c>
      <c r="B3" s="95" t="s">
        <v>34</v>
      </c>
      <c r="C3" s="95" t="s">
        <v>40</v>
      </c>
      <c r="D3" s="95" t="s">
        <v>41</v>
      </c>
      <c r="E3" s="95" t="s">
        <v>43</v>
      </c>
      <c r="F3" s="96"/>
      <c r="G3" s="95" t="s">
        <v>97</v>
      </c>
      <c r="H3" s="95" t="s">
        <v>98</v>
      </c>
      <c r="I3" s="95" t="s">
        <v>99</v>
      </c>
      <c r="J3" s="95" t="s">
        <v>100</v>
      </c>
      <c r="K3" s="95" t="s">
        <v>101</v>
      </c>
      <c r="L3" s="95" t="s">
        <v>102</v>
      </c>
    </row>
    <row r="4" spans="1:12" x14ac:dyDescent="0.3">
      <c r="A4" s="96" t="str">
        <f>'Data Elements'!B2</f>
        <v>Encounter, performed: hospital inpatient at admission</v>
      </c>
      <c r="B4" s="96">
        <f>Scorecard_Site1!F6</f>
        <v>3</v>
      </c>
      <c r="C4" s="96">
        <f>Scorecard_Site1!H6</f>
        <v>3</v>
      </c>
      <c r="D4" s="96">
        <f>Scorecard_Site1!J6</f>
        <v>3</v>
      </c>
      <c r="E4" s="96">
        <f>Scorecard_Site1!L6</f>
        <v>3</v>
      </c>
      <c r="F4" s="96"/>
      <c r="G4" s="96">
        <f>AVERAGEIF(B4:E11, "&gt;0")</f>
        <v>3</v>
      </c>
      <c r="H4" s="96">
        <f>COUNTIF(B4:E11,"&lt;&gt;0")</f>
        <v>32</v>
      </c>
      <c r="I4" s="96">
        <f>SUM(3*H4)</f>
        <v>96</v>
      </c>
      <c r="J4" s="96">
        <f>COUNTIF(B4:E11,"3")</f>
        <v>32</v>
      </c>
      <c r="K4" s="96">
        <f>SUM(3*J4)</f>
        <v>96</v>
      </c>
      <c r="L4" s="97">
        <f>SUM(J4/H4)</f>
        <v>1</v>
      </c>
    </row>
    <row r="5" spans="1:12" x14ac:dyDescent="0.3">
      <c r="A5" s="96" t="str">
        <f>'Data Elements'!B3</f>
        <v>Encounter characteristic: admission date and time</v>
      </c>
      <c r="B5" s="96">
        <f>Scorecard_Site1!F8</f>
        <v>3</v>
      </c>
      <c r="C5" s="96">
        <f>Scorecard_Site1!H8</f>
        <v>3</v>
      </c>
      <c r="D5" s="96">
        <f>Scorecard_Site1!J8</f>
        <v>3</v>
      </c>
      <c r="E5" s="92">
        <f>Scorecard_Site1!L8</f>
        <v>3</v>
      </c>
    </row>
    <row r="6" spans="1:12" x14ac:dyDescent="0.3">
      <c r="A6" s="96" t="str">
        <f>'Data Elements'!B4</f>
        <v>Medication, Administered: antihyperglycemic medication order ID</v>
      </c>
      <c r="B6" s="96">
        <f>Scorecard_Site1!F10</f>
        <v>3</v>
      </c>
      <c r="C6" s="96">
        <f>Scorecard_Site1!H10</f>
        <v>3</v>
      </c>
      <c r="D6" s="96">
        <f>Scorecard_Site1!J10</f>
        <v>3</v>
      </c>
      <c r="E6" s="92">
        <f>Scorecard_Site1!L10</f>
        <v>3</v>
      </c>
    </row>
    <row r="7" spans="1:12" x14ac:dyDescent="0.3">
      <c r="A7" s="96" t="str">
        <f>'Data Elements'!B5</f>
        <v>Medication, Administered: Antihyperglycemic medication administration date and time</v>
      </c>
      <c r="B7" s="96">
        <f>Scorecard_Site1!F12</f>
        <v>3</v>
      </c>
      <c r="C7" s="96">
        <f>Scorecard_Site1!H12</f>
        <v>3</v>
      </c>
      <c r="D7" s="96">
        <f>Scorecard_Site1!J12</f>
        <v>3</v>
      </c>
      <c r="E7" s="96">
        <f>Scorecard_Site1!L12</f>
        <v>3</v>
      </c>
      <c r="F7" s="96"/>
      <c r="G7" s="96"/>
      <c r="H7" s="96"/>
      <c r="I7" s="96"/>
      <c r="J7" s="96"/>
      <c r="K7" s="96"/>
      <c r="L7" s="97"/>
    </row>
    <row r="8" spans="1:12" x14ac:dyDescent="0.3">
      <c r="A8" s="96" t="str">
        <f>'Data Elements'!B6</f>
        <v xml:space="preserve">Laboratory test, Performed: blood glucose </v>
      </c>
      <c r="B8" s="96">
        <f>Scorecard_Site1!F14</f>
        <v>3</v>
      </c>
      <c r="C8" s="96">
        <f>Scorecard_Site1!H14</f>
        <v>3</v>
      </c>
      <c r="D8" s="96">
        <f>Scorecard_Site1!J14</f>
        <v>3</v>
      </c>
      <c r="E8" s="92">
        <f>Scorecard_Site1!L14</f>
        <v>3</v>
      </c>
    </row>
    <row r="9" spans="1:12" x14ac:dyDescent="0.3">
      <c r="A9" s="96" t="str">
        <f>'Data Elements'!B7</f>
        <v>Laboratory test, Performed: blood glucose date and time</v>
      </c>
      <c r="B9" s="96">
        <f>Scorecard_Site1!F16</f>
        <v>3</v>
      </c>
      <c r="C9" s="96">
        <f>Scorecard_Site1!H16</f>
        <v>3</v>
      </c>
      <c r="D9" s="96">
        <f>Scorecard_Site1!J16</f>
        <v>3</v>
      </c>
      <c r="E9" s="92">
        <f>Scorecard_Site1!L16</f>
        <v>3</v>
      </c>
    </row>
    <row r="10" spans="1:12" x14ac:dyDescent="0.3">
      <c r="A10" s="96" t="str">
        <f>'Data Elements'!B8</f>
        <v>Laboratory test, Performed: blood glucose test results</v>
      </c>
      <c r="B10" s="96">
        <f>Scorecard_Site1!F18</f>
        <v>3</v>
      </c>
      <c r="C10" s="96">
        <f>Scorecard_Site1!H18</f>
        <v>3</v>
      </c>
      <c r="D10" s="96">
        <f>Scorecard_Site1!J18</f>
        <v>3</v>
      </c>
      <c r="E10" s="92">
        <f>Scorecard_Site1!L18</f>
        <v>3</v>
      </c>
    </row>
    <row r="11" spans="1:12" x14ac:dyDescent="0.3">
      <c r="A11" s="96" t="str">
        <f>'Data Elements'!B9</f>
        <v>Encounter characteristic: birth date</v>
      </c>
      <c r="B11" s="96">
        <f>Scorecard_Site1!F20</f>
        <v>3</v>
      </c>
      <c r="C11" s="96">
        <f>Scorecard_Site1!H20</f>
        <v>3</v>
      </c>
      <c r="D11" s="96">
        <f>Scorecard_Site1!J20</f>
        <v>3</v>
      </c>
      <c r="E11" s="92">
        <f>Scorecard_Site1!L20</f>
        <v>3</v>
      </c>
    </row>
    <row r="12" spans="1:12" hidden="1" x14ac:dyDescent="0.3">
      <c r="A12" s="96" t="e">
        <f>'Data Elements'!#REF!</f>
        <v>#REF!</v>
      </c>
      <c r="B12" s="92">
        <f>SUM(B7:B11)</f>
        <v>15</v>
      </c>
      <c r="C12" s="92">
        <f>SUM(C7:C11)</f>
        <v>15</v>
      </c>
      <c r="D12" s="92">
        <f>SUM(D7:D11)</f>
        <v>15</v>
      </c>
      <c r="E12" s="92">
        <f>SUM(E7:E11)</f>
        <v>15</v>
      </c>
    </row>
    <row r="13" spans="1:12" ht="31.2" x14ac:dyDescent="0.5">
      <c r="A13" s="72" t="s">
        <v>103</v>
      </c>
      <c r="B13" s="73" t="s">
        <v>104</v>
      </c>
      <c r="C13" s="73" t="s">
        <v>105</v>
      </c>
      <c r="D13" s="73" t="s">
        <v>106</v>
      </c>
      <c r="E13" s="73" t="s">
        <v>107</v>
      </c>
    </row>
    <row r="14" spans="1:12" x14ac:dyDescent="0.3">
      <c r="A14" s="74" t="s">
        <v>108</v>
      </c>
      <c r="B14" s="98">
        <f>AVERAGEIF(B4:B11, "&gt;0")</f>
        <v>3</v>
      </c>
      <c r="C14" s="98">
        <f>AVERAGEIF(C4:C11, "&gt;0")</f>
        <v>3</v>
      </c>
      <c r="D14" s="98">
        <f>AVERAGEIF(D4:D11, "&gt;0")</f>
        <v>3</v>
      </c>
      <c r="E14" s="98">
        <f>AVERAGEIF(E4:E11, "&gt;0")</f>
        <v>3</v>
      </c>
    </row>
    <row r="15" spans="1:12" x14ac:dyDescent="0.3">
      <c r="A15" s="74" t="s">
        <v>109</v>
      </c>
      <c r="B15" s="6">
        <f>COUNTIF(B4:B11,"3")</f>
        <v>8</v>
      </c>
      <c r="C15" s="6">
        <f>COUNTIF(C4:C11,"3")</f>
        <v>8</v>
      </c>
      <c r="D15" s="6">
        <f>COUNTIF(D4:D11,"3")</f>
        <v>8</v>
      </c>
      <c r="E15" s="6">
        <f>COUNTIF(E4:E11,"3")</f>
        <v>8</v>
      </c>
    </row>
    <row r="16" spans="1:12" x14ac:dyDescent="0.3">
      <c r="A16" s="74" t="s">
        <v>110</v>
      </c>
      <c r="B16" s="6">
        <f>COUNTIF(B4:B11,"&lt;&gt;0")</f>
        <v>8</v>
      </c>
      <c r="C16" s="6">
        <f>COUNTIF(C4:C11,"&lt;&gt;0")</f>
        <v>8</v>
      </c>
      <c r="D16" s="6">
        <f>COUNTIF(D4:D11,"&lt;&gt;0")</f>
        <v>8</v>
      </c>
      <c r="E16" s="6">
        <f>COUNTIF(E4:E11,"&lt;&gt;0")</f>
        <v>8</v>
      </c>
    </row>
    <row r="17" spans="1:12" x14ac:dyDescent="0.3">
      <c r="A17" s="76" t="s">
        <v>111</v>
      </c>
      <c r="B17" s="65">
        <f>SUM(B15/B16)</f>
        <v>1</v>
      </c>
      <c r="C17" s="65">
        <f>SUM(C15/C16)</f>
        <v>1</v>
      </c>
      <c r="D17" s="65">
        <f>SUM(D15/D16)</f>
        <v>1</v>
      </c>
      <c r="E17" s="65">
        <f>SUM(E15/E16)</f>
        <v>1</v>
      </c>
      <c r="F17" s="96"/>
      <c r="G17" s="96"/>
      <c r="H17" s="96"/>
      <c r="I17" s="96"/>
      <c r="J17" s="96"/>
      <c r="K17" s="96"/>
      <c r="L17" s="96"/>
    </row>
    <row r="18" spans="1:12" x14ac:dyDescent="0.3">
      <c r="A18" s="99"/>
      <c r="B18" s="96"/>
      <c r="C18" s="96"/>
      <c r="D18" s="96"/>
      <c r="E18" s="96"/>
      <c r="F18" s="96"/>
      <c r="G18" s="96"/>
      <c r="H18" s="96"/>
      <c r="I18" s="96"/>
      <c r="J18" s="96"/>
      <c r="K18" s="96"/>
      <c r="L18" s="96"/>
    </row>
    <row r="19" spans="1:12" ht="15.75" customHeight="1" x14ac:dyDescent="0.3">
      <c r="A19" s="96"/>
      <c r="B19" s="96"/>
      <c r="C19" s="96"/>
      <c r="D19" s="96"/>
      <c r="E19" s="96"/>
      <c r="F19" s="96"/>
      <c r="G19" s="96"/>
      <c r="H19" s="96"/>
      <c r="I19" s="96"/>
      <c r="J19" s="96"/>
      <c r="K19" s="96"/>
      <c r="L19" s="96"/>
    </row>
    <row r="20" spans="1:12" ht="25.8" x14ac:dyDescent="0.5">
      <c r="A20" s="168" t="s">
        <v>112</v>
      </c>
      <c r="B20" s="168"/>
      <c r="C20" s="168"/>
      <c r="D20" s="168"/>
      <c r="E20" s="168"/>
      <c r="F20" s="96"/>
      <c r="G20" s="96"/>
      <c r="H20" s="96"/>
      <c r="I20" s="96"/>
      <c r="J20" s="96"/>
      <c r="K20" s="96"/>
      <c r="L20" s="96"/>
    </row>
    <row r="21" spans="1:12" ht="37.5" customHeight="1" x14ac:dyDescent="0.5">
      <c r="A21" s="100" t="s">
        <v>96</v>
      </c>
      <c r="B21" s="101" t="s">
        <v>34</v>
      </c>
      <c r="C21" s="101" t="s">
        <v>40</v>
      </c>
      <c r="D21" s="101" t="s">
        <v>41</v>
      </c>
      <c r="E21" s="101" t="s">
        <v>43</v>
      </c>
      <c r="F21" s="96"/>
      <c r="G21" s="168" t="s">
        <v>113</v>
      </c>
      <c r="H21" s="168"/>
      <c r="I21" s="168"/>
      <c r="J21" s="168"/>
      <c r="K21" s="168"/>
      <c r="L21" s="168"/>
    </row>
    <row r="22" spans="1:12" ht="55.5" customHeight="1" x14ac:dyDescent="0.3">
      <c r="A22" s="126" t="s">
        <v>160</v>
      </c>
      <c r="B22" s="96">
        <f>Scorecard_Site1!F7</f>
        <v>3</v>
      </c>
      <c r="C22" s="96">
        <f>Scorecard_Site1!H7</f>
        <v>3</v>
      </c>
      <c r="D22" s="96">
        <f>Scorecard_Site1!J7</f>
        <v>3</v>
      </c>
      <c r="E22" s="96">
        <f>Scorecard_Site1!L7</f>
        <v>3</v>
      </c>
      <c r="F22" s="96"/>
      <c r="G22" s="101" t="s">
        <v>97</v>
      </c>
      <c r="H22" s="101" t="s">
        <v>98</v>
      </c>
      <c r="I22" s="101" t="s">
        <v>99</v>
      </c>
      <c r="J22" s="101" t="s">
        <v>100</v>
      </c>
      <c r="K22" s="101" t="s">
        <v>101</v>
      </c>
      <c r="L22" s="101" t="s">
        <v>398</v>
      </c>
    </row>
    <row r="23" spans="1:12" ht="18.75" customHeight="1" x14ac:dyDescent="0.3">
      <c r="A23" s="126" t="s">
        <v>161</v>
      </c>
      <c r="B23" s="96">
        <f>Scorecard_Site1!F9</f>
        <v>3</v>
      </c>
      <c r="C23" s="96">
        <f>Scorecard_Site1!H9</f>
        <v>3</v>
      </c>
      <c r="D23" s="96">
        <f>Scorecard_Site1!J9</f>
        <v>3</v>
      </c>
      <c r="E23" s="96">
        <f>Scorecard_Site1!L9</f>
        <v>3</v>
      </c>
      <c r="F23" s="96"/>
      <c r="G23" s="96">
        <f>AVERAGEIF(B22:E29, "&gt;0")</f>
        <v>3</v>
      </c>
      <c r="H23" s="96">
        <f>COUNTIF(B22:E29,"&lt;&gt;0")</f>
        <v>32</v>
      </c>
      <c r="I23" s="96">
        <f>SUM(3*H23)</f>
        <v>96</v>
      </c>
      <c r="J23" s="96">
        <f>COUNTIF(B22:E29,"3")</f>
        <v>32</v>
      </c>
      <c r="K23" s="96">
        <f>SUM(3*J23)</f>
        <v>96</v>
      </c>
      <c r="L23" s="97">
        <f>SUM(J23/H23)</f>
        <v>1</v>
      </c>
    </row>
    <row r="24" spans="1:12" ht="18.75" customHeight="1" x14ac:dyDescent="0.3">
      <c r="A24" s="126" t="s">
        <v>163</v>
      </c>
      <c r="B24" s="96">
        <f>Scorecard_Site1!F11</f>
        <v>3</v>
      </c>
      <c r="C24" s="96">
        <f>Scorecard_Site1!H11</f>
        <v>3</v>
      </c>
      <c r="D24" s="96">
        <f>Scorecard_Site1!J11</f>
        <v>3</v>
      </c>
      <c r="E24" s="96">
        <f>Scorecard_Site1!L11</f>
        <v>3</v>
      </c>
      <c r="F24" s="96"/>
      <c r="G24" s="96"/>
      <c r="H24" s="96"/>
      <c r="I24" s="96"/>
      <c r="J24" s="96"/>
      <c r="K24" s="96"/>
      <c r="L24" s="96"/>
    </row>
    <row r="25" spans="1:12" x14ac:dyDescent="0.3">
      <c r="A25" s="124" t="s">
        <v>156</v>
      </c>
      <c r="B25" s="96">
        <f>Scorecard_Site1!F13</f>
        <v>3</v>
      </c>
      <c r="C25" s="96">
        <f>Scorecard_Site1!H13</f>
        <v>3</v>
      </c>
      <c r="D25" s="96">
        <f>Scorecard_Site1!J13</f>
        <v>3</v>
      </c>
      <c r="E25" s="96">
        <f>Scorecard_Site1!L13</f>
        <v>3</v>
      </c>
    </row>
    <row r="26" spans="1:12" ht="19.5" customHeight="1" x14ac:dyDescent="0.3">
      <c r="A26" s="124" t="s">
        <v>136</v>
      </c>
      <c r="B26" s="96">
        <f>Scorecard_Site1!F15</f>
        <v>3</v>
      </c>
      <c r="C26" s="96">
        <f>Scorecard_Site1!H15</f>
        <v>3</v>
      </c>
      <c r="D26" s="96">
        <f>Scorecard_Site1!J15</f>
        <v>3</v>
      </c>
      <c r="E26" s="96">
        <f>Scorecard_Site1!L15</f>
        <v>3</v>
      </c>
      <c r="F26" s="96"/>
      <c r="G26" s="122"/>
      <c r="H26" s="122"/>
      <c r="I26" s="122"/>
      <c r="J26" s="122"/>
      <c r="K26" s="122"/>
      <c r="L26" s="122"/>
    </row>
    <row r="27" spans="1:12" ht="18.75" customHeight="1" x14ac:dyDescent="0.3">
      <c r="A27" s="124" t="s">
        <v>157</v>
      </c>
      <c r="B27" s="96">
        <f>Scorecard_Site1!F17</f>
        <v>3</v>
      </c>
      <c r="C27" s="96">
        <f>Scorecard_Site1!H17</f>
        <v>3</v>
      </c>
      <c r="D27" s="96">
        <f>Scorecard_Site1!J17</f>
        <v>3</v>
      </c>
      <c r="E27" s="96">
        <f>Scorecard_Site1!L17</f>
        <v>3</v>
      </c>
      <c r="F27" s="96"/>
      <c r="G27" s="96"/>
      <c r="H27" s="96"/>
      <c r="I27" s="96"/>
      <c r="J27" s="96"/>
      <c r="K27" s="96"/>
      <c r="L27" s="96"/>
    </row>
    <row r="28" spans="1:12" ht="18.75" customHeight="1" x14ac:dyDescent="0.3">
      <c r="A28" s="124" t="s">
        <v>162</v>
      </c>
      <c r="B28" s="96">
        <f>Scorecard_Site1!F19</f>
        <v>3</v>
      </c>
      <c r="C28" s="96">
        <f>Scorecard_Site1!H19</f>
        <v>3</v>
      </c>
      <c r="D28" s="96">
        <f>Scorecard_Site1!J19</f>
        <v>3</v>
      </c>
      <c r="E28" s="96">
        <f>Scorecard_Site1!L19</f>
        <v>3</v>
      </c>
    </row>
    <row r="29" spans="1:12" ht="18.75" customHeight="1" x14ac:dyDescent="0.3">
      <c r="A29" s="123" t="s">
        <v>336</v>
      </c>
      <c r="B29" s="96">
        <f>Scorecard_Site1!F21</f>
        <v>3</v>
      </c>
      <c r="C29" s="96">
        <f>Scorecard_Site1!H21</f>
        <v>3</v>
      </c>
      <c r="D29" s="96">
        <f>Scorecard_Site1!J21</f>
        <v>3</v>
      </c>
      <c r="E29" s="92">
        <f>Scorecard_Site1!L21</f>
        <v>3</v>
      </c>
    </row>
    <row r="30" spans="1:12" ht="15.75" hidden="1" customHeight="1" x14ac:dyDescent="0.3">
      <c r="A30" s="96" t="e">
        <f>'Data Elements'!#REF!</f>
        <v>#REF!</v>
      </c>
      <c r="B30" s="92">
        <f>SUM(B25:B29)</f>
        <v>15</v>
      </c>
      <c r="C30" s="92">
        <f>SUM(C25:C29)</f>
        <v>15</v>
      </c>
      <c r="D30" s="92">
        <f>SUM(D25:D29)</f>
        <v>15</v>
      </c>
      <c r="E30" s="92">
        <f>SUM(E25:E29)</f>
        <v>15</v>
      </c>
    </row>
    <row r="31" spans="1:12" ht="36" customHeight="1" x14ac:dyDescent="0.5">
      <c r="A31" s="69" t="s">
        <v>135</v>
      </c>
      <c r="B31" s="70" t="s">
        <v>104</v>
      </c>
      <c r="C31" s="70" t="s">
        <v>105</v>
      </c>
      <c r="D31" s="70" t="s">
        <v>106</v>
      </c>
      <c r="E31" s="70" t="s">
        <v>107</v>
      </c>
    </row>
    <row r="32" spans="1:12" x14ac:dyDescent="0.3">
      <c r="A32" s="74" t="s">
        <v>108</v>
      </c>
      <c r="B32" s="98">
        <f>AVERAGEIF(B22:B29, "&gt;0")</f>
        <v>3</v>
      </c>
      <c r="C32" s="98">
        <f>AVERAGEIF(C22:C29, "&gt;0")</f>
        <v>3</v>
      </c>
      <c r="D32" s="98">
        <f>AVERAGEIF(D22:D29, "&gt;0")</f>
        <v>3</v>
      </c>
      <c r="E32" s="98">
        <f>AVERAGEIF(E22:E29, "&gt;0")</f>
        <v>3</v>
      </c>
    </row>
    <row r="33" spans="1:12" x14ac:dyDescent="0.3">
      <c r="A33" s="74" t="s">
        <v>109</v>
      </c>
      <c r="B33" s="6">
        <f>COUNTIF(B22:B29,"3")</f>
        <v>8</v>
      </c>
      <c r="C33" s="6">
        <f>COUNTIF(C22:C29,"3")</f>
        <v>8</v>
      </c>
      <c r="D33" s="6">
        <f>COUNTIF(D22:D29,"3")</f>
        <v>8</v>
      </c>
      <c r="E33" s="6">
        <f>COUNTIF(E22:E29,"3")</f>
        <v>8</v>
      </c>
    </row>
    <row r="34" spans="1:12" x14ac:dyDescent="0.3">
      <c r="A34" s="74" t="s">
        <v>110</v>
      </c>
      <c r="B34" s="6">
        <f>COUNTIF(B22:B29,"&lt;&gt;0")</f>
        <v>8</v>
      </c>
      <c r="C34" s="6">
        <f>COUNTIF(C22:C29,"&lt;&gt;0")</f>
        <v>8</v>
      </c>
      <c r="D34" s="6">
        <f>COUNTIF(D22:D29,"&lt;&gt;0")</f>
        <v>8</v>
      </c>
      <c r="E34" s="6">
        <f>COUNTIF(E22:E29,"&lt;&gt;0")</f>
        <v>8</v>
      </c>
    </row>
    <row r="35" spans="1:12" x14ac:dyDescent="0.3">
      <c r="A35" s="76" t="s">
        <v>111</v>
      </c>
      <c r="B35" s="65">
        <f>SUM(B33/B34)</f>
        <v>1</v>
      </c>
      <c r="C35" s="65">
        <f>SUM(C33/C34)</f>
        <v>1</v>
      </c>
      <c r="D35" s="65">
        <f>SUM(D33/D34)</f>
        <v>1</v>
      </c>
      <c r="E35" s="65">
        <f>SUM(E33/E34)</f>
        <v>1</v>
      </c>
      <c r="F35" s="96"/>
      <c r="G35" s="96"/>
      <c r="H35" s="96"/>
      <c r="I35" s="96"/>
      <c r="J35" s="96"/>
      <c r="K35" s="96"/>
      <c r="L35" s="96"/>
    </row>
    <row r="36" spans="1:12" x14ac:dyDescent="0.3">
      <c r="B36" s="102"/>
      <c r="C36" s="102"/>
      <c r="D36" s="102"/>
      <c r="E36" s="102"/>
    </row>
  </sheetData>
  <sheetProtection selectLockedCells="1"/>
  <mergeCells count="5">
    <mergeCell ref="A2:E2"/>
    <mergeCell ref="G2:L2"/>
    <mergeCell ref="A20:E20"/>
    <mergeCell ref="G21:L21"/>
    <mergeCell ref="A1:L1"/>
  </mergeCells>
  <pageMargins left="0.7" right="0.7" top="0.75" bottom="0.75" header="0.3" footer="0.3"/>
  <pageSetup scale="4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L36"/>
  <sheetViews>
    <sheetView view="pageBreakPreview" topLeftCell="A16" zoomScaleNormal="89" zoomScaleSheetLayoutView="100" zoomScalePageLayoutView="89" workbookViewId="0">
      <selection activeCell="H23" sqref="H23"/>
    </sheetView>
  </sheetViews>
  <sheetFormatPr defaultColWidth="8.796875" defaultRowHeight="15.6" x14ac:dyDescent="0.3"/>
  <cols>
    <col min="1" max="1" width="51.296875" style="92" customWidth="1"/>
    <col min="2" max="2" width="13.796875" style="92" customWidth="1"/>
    <col min="3" max="3" width="12.09765625" style="92" customWidth="1"/>
    <col min="4" max="4" width="12.5" style="92" customWidth="1"/>
    <col min="5" max="5" width="11.296875" style="92" customWidth="1"/>
    <col min="6" max="6" width="8.69921875" style="92" customWidth="1"/>
    <col min="7" max="7" width="12.09765625" style="92" customWidth="1"/>
    <col min="8" max="9" width="11" style="92" customWidth="1"/>
    <col min="10" max="10" width="13.09765625" style="92" customWidth="1"/>
    <col min="11" max="11" width="8.796875" style="92" customWidth="1"/>
    <col min="12" max="12" width="27.796875" style="92" customWidth="1"/>
    <col min="13" max="16384" width="8.796875" style="92"/>
  </cols>
  <sheetData>
    <row r="1" spans="1:12" ht="29.25" customHeight="1" x14ac:dyDescent="0.5">
      <c r="A1" s="169" t="str">
        <f>CONCATENATE("Analysis:  ",Overview!B6)</f>
        <v>Analysis:  Cerner</v>
      </c>
      <c r="B1" s="169"/>
      <c r="C1" s="169"/>
      <c r="D1" s="169"/>
      <c r="E1" s="169"/>
      <c r="F1" s="169"/>
      <c r="G1" s="169"/>
      <c r="H1" s="169"/>
      <c r="I1" s="169"/>
      <c r="J1" s="169"/>
      <c r="K1" s="169"/>
      <c r="L1" s="169"/>
    </row>
    <row r="2" spans="1:12" ht="25.8" x14ac:dyDescent="0.5">
      <c r="A2" s="167" t="s">
        <v>94</v>
      </c>
      <c r="B2" s="167"/>
      <c r="C2" s="167"/>
      <c r="D2" s="167"/>
      <c r="E2" s="167"/>
      <c r="F2" s="93"/>
      <c r="G2" s="167" t="s">
        <v>95</v>
      </c>
      <c r="H2" s="167"/>
      <c r="I2" s="167"/>
      <c r="J2" s="167"/>
      <c r="K2" s="167"/>
      <c r="L2" s="167"/>
    </row>
    <row r="3" spans="1:12" ht="58.5" customHeight="1" x14ac:dyDescent="0.3">
      <c r="A3" s="94" t="s">
        <v>96</v>
      </c>
      <c r="B3" s="95" t="s">
        <v>34</v>
      </c>
      <c r="C3" s="95" t="s">
        <v>40</v>
      </c>
      <c r="D3" s="95" t="s">
        <v>41</v>
      </c>
      <c r="E3" s="95" t="s">
        <v>43</v>
      </c>
      <c r="F3" s="96"/>
      <c r="G3" s="95" t="s">
        <v>97</v>
      </c>
      <c r="H3" s="95" t="s">
        <v>98</v>
      </c>
      <c r="I3" s="95" t="s">
        <v>99</v>
      </c>
      <c r="J3" s="95" t="s">
        <v>100</v>
      </c>
      <c r="K3" s="95" t="s">
        <v>101</v>
      </c>
      <c r="L3" s="95" t="s">
        <v>102</v>
      </c>
    </row>
    <row r="4" spans="1:12" x14ac:dyDescent="0.3">
      <c r="A4" s="96" t="str">
        <f>'Data Elements'!B2</f>
        <v>Encounter, performed: hospital inpatient at admission</v>
      </c>
      <c r="B4" s="96">
        <f>Scorecard_Site2!F6</f>
        <v>3</v>
      </c>
      <c r="C4" s="96">
        <f>Scorecard_Site2!H6</f>
        <v>3</v>
      </c>
      <c r="D4" s="96">
        <f>Scorecard_Site2!J6</f>
        <v>3</v>
      </c>
      <c r="E4" s="96">
        <f>Scorecard_Site2!L6</f>
        <v>3</v>
      </c>
      <c r="F4" s="96"/>
      <c r="G4" s="96">
        <f>AVERAGEIF(B4:E11, "&gt;0")</f>
        <v>3</v>
      </c>
      <c r="H4" s="96">
        <f>COUNTIF(B4:E11,"&lt;&gt;0")</f>
        <v>32</v>
      </c>
      <c r="I4" s="96">
        <f>SUM(3*H4)</f>
        <v>96</v>
      </c>
      <c r="J4" s="96">
        <f>COUNTIF(B4:E11,"3")</f>
        <v>32</v>
      </c>
      <c r="K4" s="96">
        <f>SUM(3*J4)</f>
        <v>96</v>
      </c>
      <c r="L4" s="97">
        <f>SUM(J4/H4)</f>
        <v>1</v>
      </c>
    </row>
    <row r="5" spans="1:12" x14ac:dyDescent="0.3">
      <c r="A5" s="96" t="str">
        <f>'Data Elements'!B3</f>
        <v>Encounter characteristic: admission date and time</v>
      </c>
      <c r="B5" s="96">
        <f>Scorecard_Site2!F8</f>
        <v>3</v>
      </c>
      <c r="C5" s="96">
        <f>Scorecard_Site2!H8</f>
        <v>3</v>
      </c>
      <c r="D5" s="96">
        <f>Scorecard_Site2!J8</f>
        <v>3</v>
      </c>
      <c r="E5" s="92">
        <f>Scorecard_Site2!L8</f>
        <v>3</v>
      </c>
    </row>
    <row r="6" spans="1:12" x14ac:dyDescent="0.3">
      <c r="A6" s="96" t="str">
        <f>'Data Elements'!B4</f>
        <v>Medication, Administered: antihyperglycemic medication order ID</v>
      </c>
      <c r="B6" s="96">
        <f>Scorecard_Site2!F10</f>
        <v>3</v>
      </c>
      <c r="C6" s="96">
        <f>Scorecard_Site2!H10</f>
        <v>3</v>
      </c>
      <c r="D6" s="96">
        <f>Scorecard_Site2!J10</f>
        <v>3</v>
      </c>
      <c r="E6" s="92">
        <f>Scorecard_Site2!L10</f>
        <v>3</v>
      </c>
    </row>
    <row r="7" spans="1:12" x14ac:dyDescent="0.3">
      <c r="A7" s="96" t="str">
        <f>'Data Elements'!B5</f>
        <v>Medication, Administered: Antihyperglycemic medication administration date and time</v>
      </c>
      <c r="B7" s="96">
        <f>Scorecard_Site2!F12</f>
        <v>3</v>
      </c>
      <c r="C7" s="96">
        <f>Scorecard_Site2!H12</f>
        <v>3</v>
      </c>
      <c r="D7" s="96">
        <f>Scorecard_Site2!J12</f>
        <v>3</v>
      </c>
      <c r="E7" s="96">
        <f>Scorecard_Site2!L12</f>
        <v>3</v>
      </c>
      <c r="F7" s="96"/>
      <c r="G7" s="96"/>
      <c r="H7" s="96"/>
      <c r="I7" s="96"/>
      <c r="J7" s="96"/>
      <c r="K7" s="96"/>
      <c r="L7" s="97"/>
    </row>
    <row r="8" spans="1:12" x14ac:dyDescent="0.3">
      <c r="A8" s="96" t="str">
        <f>'Data Elements'!B6</f>
        <v xml:space="preserve">Laboratory test, Performed: blood glucose </v>
      </c>
      <c r="B8" s="96">
        <f>Scorecard_Site2!F14</f>
        <v>3</v>
      </c>
      <c r="C8" s="96">
        <f>Scorecard_Site2!H14</f>
        <v>3</v>
      </c>
      <c r="D8" s="96">
        <f>Scorecard_Site2!J14</f>
        <v>3</v>
      </c>
      <c r="E8" s="92">
        <f>Scorecard_Site2!L14</f>
        <v>3</v>
      </c>
    </row>
    <row r="9" spans="1:12" x14ac:dyDescent="0.3">
      <c r="A9" s="96" t="str">
        <f>'Data Elements'!B7</f>
        <v>Laboratory test, Performed: blood glucose date and time</v>
      </c>
      <c r="B9" s="96">
        <f>Scorecard_Site2!F16</f>
        <v>3</v>
      </c>
      <c r="C9" s="96">
        <f>Scorecard_Site2!H16</f>
        <v>3</v>
      </c>
      <c r="D9" s="96">
        <f>Scorecard_Site2!J16</f>
        <v>3</v>
      </c>
      <c r="E9" s="92">
        <f>Scorecard_Site2!L16</f>
        <v>3</v>
      </c>
    </row>
    <row r="10" spans="1:12" x14ac:dyDescent="0.3">
      <c r="A10" s="96" t="str">
        <f>'Data Elements'!B8</f>
        <v>Laboratory test, Performed: blood glucose test results</v>
      </c>
      <c r="B10" s="96">
        <f>Scorecard_Site2!F18</f>
        <v>3</v>
      </c>
      <c r="C10" s="96">
        <f>Scorecard_Site2!H18</f>
        <v>3</v>
      </c>
      <c r="D10" s="96">
        <f>Scorecard_Site2!J18</f>
        <v>3</v>
      </c>
      <c r="E10" s="92">
        <f>Scorecard_Site2!L18</f>
        <v>3</v>
      </c>
    </row>
    <row r="11" spans="1:12" x14ac:dyDescent="0.3">
      <c r="A11" s="96" t="str">
        <f>'Data Elements'!B9</f>
        <v>Encounter characteristic: birth date</v>
      </c>
      <c r="B11" s="96">
        <f>Scorecard_Site2!F20</f>
        <v>3</v>
      </c>
      <c r="C11" s="96">
        <f>Scorecard_Site2!H20</f>
        <v>3</v>
      </c>
      <c r="D11" s="96">
        <f>Scorecard_Site2!J20</f>
        <v>3</v>
      </c>
      <c r="E11" s="92">
        <f>Scorecard_Site2!L20</f>
        <v>3</v>
      </c>
    </row>
    <row r="12" spans="1:12" hidden="1" x14ac:dyDescent="0.3">
      <c r="A12" s="96" t="e">
        <f>'Data Elements'!#REF!</f>
        <v>#REF!</v>
      </c>
      <c r="B12" s="92">
        <f>SUM(B7:B11)</f>
        <v>15</v>
      </c>
      <c r="C12" s="92">
        <f>SUM(C7:C11)</f>
        <v>15</v>
      </c>
      <c r="D12" s="92">
        <f>SUM(D7:D11)</f>
        <v>15</v>
      </c>
      <c r="E12" s="92">
        <f>SUM(E7:E11)</f>
        <v>15</v>
      </c>
    </row>
    <row r="13" spans="1:12" ht="31.2" x14ac:dyDescent="0.5">
      <c r="A13" s="72" t="s">
        <v>103</v>
      </c>
      <c r="B13" s="73" t="s">
        <v>104</v>
      </c>
      <c r="C13" s="73" t="s">
        <v>105</v>
      </c>
      <c r="D13" s="73" t="s">
        <v>106</v>
      </c>
      <c r="E13" s="73" t="s">
        <v>107</v>
      </c>
    </row>
    <row r="14" spans="1:12" x14ac:dyDescent="0.3">
      <c r="A14" s="74" t="s">
        <v>108</v>
      </c>
      <c r="B14" s="98">
        <f>AVERAGEIF(B4:B11, "&gt;0")</f>
        <v>3</v>
      </c>
      <c r="C14" s="98">
        <f>AVERAGEIF(C4:C11, "&gt;0")</f>
        <v>3</v>
      </c>
      <c r="D14" s="98">
        <f>AVERAGEIF(D4:D11, "&gt;0")</f>
        <v>3</v>
      </c>
      <c r="E14" s="98">
        <f>AVERAGEIF(E4:E11, "&gt;0")</f>
        <v>3</v>
      </c>
    </row>
    <row r="15" spans="1:12" x14ac:dyDescent="0.3">
      <c r="A15" s="74" t="s">
        <v>109</v>
      </c>
      <c r="B15" s="6">
        <f>COUNTIF(B4:B11,"3")</f>
        <v>8</v>
      </c>
      <c r="C15" s="6">
        <f>COUNTIF(C4:C11,"3")</f>
        <v>8</v>
      </c>
      <c r="D15" s="6">
        <f>COUNTIF(D4:D11,"3")</f>
        <v>8</v>
      </c>
      <c r="E15" s="6">
        <f>COUNTIF(E4:E11,"3")</f>
        <v>8</v>
      </c>
    </row>
    <row r="16" spans="1:12" x14ac:dyDescent="0.3">
      <c r="A16" s="74" t="s">
        <v>110</v>
      </c>
      <c r="B16" s="6">
        <f>COUNTIF(B4:B11,"&lt;&gt;0")</f>
        <v>8</v>
      </c>
      <c r="C16" s="6">
        <f>COUNTIF(C4:C11,"&lt;&gt;0")</f>
        <v>8</v>
      </c>
      <c r="D16" s="6">
        <f>COUNTIF(D4:D11,"&lt;&gt;0")</f>
        <v>8</v>
      </c>
      <c r="E16" s="6">
        <f>COUNTIF(E4:E11,"&lt;&gt;0")</f>
        <v>8</v>
      </c>
    </row>
    <row r="17" spans="1:12" x14ac:dyDescent="0.3">
      <c r="A17" s="76" t="s">
        <v>111</v>
      </c>
      <c r="B17" s="65">
        <f>SUM(B15/B16)</f>
        <v>1</v>
      </c>
      <c r="C17" s="65">
        <f>SUM(C15/C16)</f>
        <v>1</v>
      </c>
      <c r="D17" s="65">
        <f>SUM(D15/D16)</f>
        <v>1</v>
      </c>
      <c r="E17" s="65">
        <f>SUM(E15/E16)</f>
        <v>1</v>
      </c>
      <c r="F17" s="96"/>
      <c r="G17" s="96"/>
      <c r="H17" s="96"/>
      <c r="I17" s="96"/>
      <c r="J17" s="96"/>
      <c r="K17" s="96"/>
      <c r="L17" s="96"/>
    </row>
    <row r="18" spans="1:12" x14ac:dyDescent="0.3">
      <c r="A18" s="99"/>
      <c r="B18" s="96"/>
      <c r="C18" s="96"/>
      <c r="D18" s="96"/>
      <c r="E18" s="96"/>
      <c r="F18" s="96"/>
      <c r="G18" s="96"/>
      <c r="H18" s="96"/>
      <c r="I18" s="96"/>
      <c r="J18" s="96"/>
      <c r="K18" s="96"/>
      <c r="L18" s="96"/>
    </row>
    <row r="19" spans="1:12" ht="15.75" customHeight="1" x14ac:dyDescent="0.3">
      <c r="A19" s="96"/>
      <c r="B19" s="96"/>
      <c r="C19" s="96"/>
      <c r="D19" s="96"/>
      <c r="E19" s="96"/>
      <c r="F19" s="96"/>
      <c r="G19" s="96"/>
      <c r="H19" s="96"/>
      <c r="I19" s="96"/>
      <c r="J19" s="96"/>
      <c r="K19" s="96"/>
      <c r="L19" s="96"/>
    </row>
    <row r="20" spans="1:12" ht="25.8" x14ac:dyDescent="0.5">
      <c r="A20" s="168" t="s">
        <v>112</v>
      </c>
      <c r="B20" s="168"/>
      <c r="C20" s="168"/>
      <c r="D20" s="168"/>
      <c r="E20" s="168"/>
      <c r="F20" s="96"/>
      <c r="G20" s="96"/>
      <c r="H20" s="96"/>
      <c r="I20" s="96"/>
      <c r="J20" s="96"/>
      <c r="K20" s="96"/>
      <c r="L20" s="96"/>
    </row>
    <row r="21" spans="1:12" ht="37.5" customHeight="1" x14ac:dyDescent="0.5">
      <c r="A21" s="100" t="s">
        <v>96</v>
      </c>
      <c r="B21" s="101" t="s">
        <v>34</v>
      </c>
      <c r="C21" s="101" t="s">
        <v>40</v>
      </c>
      <c r="D21" s="101" t="s">
        <v>41</v>
      </c>
      <c r="E21" s="101" t="s">
        <v>43</v>
      </c>
      <c r="F21" s="96"/>
      <c r="G21" s="168" t="s">
        <v>113</v>
      </c>
      <c r="H21" s="168"/>
      <c r="I21" s="168"/>
      <c r="J21" s="168"/>
      <c r="K21" s="168"/>
      <c r="L21" s="168"/>
    </row>
    <row r="22" spans="1:12" ht="55.5" customHeight="1" x14ac:dyDescent="0.3">
      <c r="A22" s="126" t="s">
        <v>160</v>
      </c>
      <c r="B22" s="96">
        <f>Scorecard_Site2!F7</f>
        <v>3</v>
      </c>
      <c r="C22" s="96">
        <f>Scorecard_Site2!H7</f>
        <v>3</v>
      </c>
      <c r="D22" s="96">
        <f>Scorecard_Site2!J7</f>
        <v>3</v>
      </c>
      <c r="E22" s="96">
        <f>Scorecard_Site2!L7</f>
        <v>3</v>
      </c>
      <c r="F22" s="96"/>
      <c r="G22" s="101" t="s">
        <v>97</v>
      </c>
      <c r="H22" s="101" t="s">
        <v>98</v>
      </c>
      <c r="I22" s="101" t="s">
        <v>99</v>
      </c>
      <c r="J22" s="101" t="s">
        <v>100</v>
      </c>
      <c r="K22" s="101" t="s">
        <v>101</v>
      </c>
      <c r="L22" s="101" t="s">
        <v>398</v>
      </c>
    </row>
    <row r="23" spans="1:12" ht="18.75" customHeight="1" x14ac:dyDescent="0.3">
      <c r="A23" s="126" t="s">
        <v>161</v>
      </c>
      <c r="B23" s="96">
        <f>Scorecard_Site2!F9</f>
        <v>3</v>
      </c>
      <c r="C23" s="96">
        <f>Scorecard_Site2!H9</f>
        <v>3</v>
      </c>
      <c r="D23" s="96">
        <f>Scorecard_Site2!J9</f>
        <v>3</v>
      </c>
      <c r="E23" s="96">
        <f>Scorecard_Site2!L9</f>
        <v>3</v>
      </c>
      <c r="F23" s="96"/>
      <c r="G23" s="96">
        <f>AVERAGEIF(B22:E29, "&gt;0")</f>
        <v>3</v>
      </c>
      <c r="H23" s="96">
        <f>COUNTIF(B22:E29,"&lt;&gt;0")</f>
        <v>32</v>
      </c>
      <c r="I23" s="96">
        <f>SUM(3*H23)</f>
        <v>96</v>
      </c>
      <c r="J23" s="96">
        <f>COUNTIF(B22:E29,"3")</f>
        <v>32</v>
      </c>
      <c r="K23" s="96">
        <f>SUM(3*J23)</f>
        <v>96</v>
      </c>
      <c r="L23" s="97">
        <f>SUM(J23/H23)</f>
        <v>1</v>
      </c>
    </row>
    <row r="24" spans="1:12" ht="18.75" customHeight="1" x14ac:dyDescent="0.3">
      <c r="A24" s="126" t="s">
        <v>163</v>
      </c>
      <c r="B24" s="96">
        <f>Scorecard_Site2!F11</f>
        <v>3</v>
      </c>
      <c r="C24" s="96">
        <f>Scorecard_Site2!H11</f>
        <v>3</v>
      </c>
      <c r="D24" s="96">
        <f>Scorecard_Site2!J11</f>
        <v>3</v>
      </c>
      <c r="E24" s="96">
        <f>Scorecard_Site2!L11</f>
        <v>3</v>
      </c>
      <c r="F24" s="96"/>
      <c r="G24" s="96"/>
      <c r="H24" s="96"/>
      <c r="I24" s="96"/>
      <c r="J24" s="96"/>
      <c r="K24" s="96"/>
      <c r="L24" s="96"/>
    </row>
    <row r="25" spans="1:12" x14ac:dyDescent="0.3">
      <c r="A25" s="124" t="s">
        <v>156</v>
      </c>
      <c r="B25" s="96">
        <f>Scorecard_Site2!F13</f>
        <v>3</v>
      </c>
      <c r="C25" s="96">
        <f>Scorecard_Site2!H13</f>
        <v>3</v>
      </c>
      <c r="D25" s="96">
        <f>Scorecard_Site2!J13</f>
        <v>3</v>
      </c>
      <c r="E25" s="96">
        <f>Scorecard_Site2!L13</f>
        <v>3</v>
      </c>
    </row>
    <row r="26" spans="1:12" ht="19.5" customHeight="1" x14ac:dyDescent="0.3">
      <c r="A26" s="124" t="s">
        <v>136</v>
      </c>
      <c r="B26" s="96">
        <f>Scorecard_Site2!F15</f>
        <v>3</v>
      </c>
      <c r="C26" s="96">
        <f>Scorecard_Site2!H15</f>
        <v>3</v>
      </c>
      <c r="D26" s="96">
        <f>Scorecard_Site2!J15</f>
        <v>3</v>
      </c>
      <c r="E26" s="96">
        <f>Scorecard_Site2!L15</f>
        <v>3</v>
      </c>
      <c r="F26" s="96"/>
      <c r="G26" s="122"/>
      <c r="H26" s="122"/>
      <c r="I26" s="122"/>
      <c r="J26" s="122"/>
      <c r="K26" s="122"/>
      <c r="L26" s="122"/>
    </row>
    <row r="27" spans="1:12" ht="18.75" customHeight="1" x14ac:dyDescent="0.3">
      <c r="A27" s="124" t="s">
        <v>157</v>
      </c>
      <c r="B27" s="96">
        <f>Scorecard_Site2!F17</f>
        <v>3</v>
      </c>
      <c r="C27" s="96">
        <f>Scorecard_Site2!H17</f>
        <v>3</v>
      </c>
      <c r="D27" s="96">
        <f>Scorecard_Site2!J17</f>
        <v>3</v>
      </c>
      <c r="E27" s="96">
        <f>Scorecard_Site2!L17</f>
        <v>3</v>
      </c>
      <c r="F27" s="96"/>
      <c r="G27" s="96"/>
      <c r="H27" s="96"/>
      <c r="I27" s="96"/>
      <c r="J27" s="96"/>
      <c r="K27" s="96"/>
      <c r="L27" s="96"/>
    </row>
    <row r="28" spans="1:12" ht="18.75" customHeight="1" x14ac:dyDescent="0.3">
      <c r="A28" s="124" t="s">
        <v>162</v>
      </c>
      <c r="B28" s="96">
        <f>Scorecard_Site2!F19</f>
        <v>3</v>
      </c>
      <c r="C28" s="96">
        <f>Scorecard_Site2!H19</f>
        <v>3</v>
      </c>
      <c r="D28" s="96">
        <f>Scorecard_Site2!J19</f>
        <v>3</v>
      </c>
      <c r="E28" s="96">
        <f>Scorecard_Site2!L19</f>
        <v>3</v>
      </c>
    </row>
    <row r="29" spans="1:12" ht="18.75" customHeight="1" x14ac:dyDescent="0.3">
      <c r="A29" s="123" t="s">
        <v>336</v>
      </c>
      <c r="B29" s="96">
        <f>Scorecard_Site2!F21</f>
        <v>3</v>
      </c>
      <c r="C29" s="96">
        <f>Scorecard_Site2!H21</f>
        <v>3</v>
      </c>
      <c r="D29" s="96">
        <f>Scorecard_Site2!J21</f>
        <v>3</v>
      </c>
      <c r="E29" s="92">
        <f>Scorecard_Site2!L21</f>
        <v>3</v>
      </c>
    </row>
    <row r="30" spans="1:12" ht="15.75" hidden="1" customHeight="1" x14ac:dyDescent="0.3">
      <c r="A30" s="96" t="e">
        <f>'Data Elements'!#REF!</f>
        <v>#REF!</v>
      </c>
      <c r="B30" s="92">
        <f>SUM(B25:B29)</f>
        <v>15</v>
      </c>
      <c r="C30" s="92">
        <f>SUM(C25:C29)</f>
        <v>15</v>
      </c>
      <c r="D30" s="92">
        <f>SUM(D25:D29)</f>
        <v>15</v>
      </c>
      <c r="E30" s="92">
        <f>SUM(E25:E29)</f>
        <v>15</v>
      </c>
    </row>
    <row r="31" spans="1:12" ht="36" customHeight="1" x14ac:dyDescent="0.5">
      <c r="A31" s="69" t="s">
        <v>135</v>
      </c>
      <c r="B31" s="70" t="s">
        <v>104</v>
      </c>
      <c r="C31" s="70" t="s">
        <v>105</v>
      </c>
      <c r="D31" s="70" t="s">
        <v>106</v>
      </c>
      <c r="E31" s="70" t="s">
        <v>107</v>
      </c>
    </row>
    <row r="32" spans="1:12" x14ac:dyDescent="0.3">
      <c r="A32" s="74" t="s">
        <v>108</v>
      </c>
      <c r="B32" s="98">
        <f>AVERAGEIF(B22:B29, "&gt;0")</f>
        <v>3</v>
      </c>
      <c r="C32" s="98">
        <f>AVERAGEIF(C22:C29, "&gt;0")</f>
        <v>3</v>
      </c>
      <c r="D32" s="98">
        <f>AVERAGEIF(D22:D29, "&gt;0")</f>
        <v>3</v>
      </c>
      <c r="E32" s="98">
        <f>AVERAGEIF(E22:E29, "&gt;0")</f>
        <v>3</v>
      </c>
    </row>
    <row r="33" spans="1:12" x14ac:dyDescent="0.3">
      <c r="A33" s="74" t="s">
        <v>109</v>
      </c>
      <c r="B33" s="6">
        <f>COUNTIF(B22:B29,"3")</f>
        <v>8</v>
      </c>
      <c r="C33" s="6">
        <f>COUNTIF(C22:C29,"3")</f>
        <v>8</v>
      </c>
      <c r="D33" s="6">
        <f>COUNTIF(D22:D29,"3")</f>
        <v>8</v>
      </c>
      <c r="E33" s="6">
        <f>COUNTIF(E22:E29,"3")</f>
        <v>8</v>
      </c>
    </row>
    <row r="34" spans="1:12" x14ac:dyDescent="0.3">
      <c r="A34" s="74" t="s">
        <v>110</v>
      </c>
      <c r="B34" s="6">
        <f>COUNTIF(B22:B29,"&lt;&gt;0")</f>
        <v>8</v>
      </c>
      <c r="C34" s="6">
        <f>COUNTIF(C22:C29,"&lt;&gt;0")</f>
        <v>8</v>
      </c>
      <c r="D34" s="6">
        <f>COUNTIF(D22:D29,"&lt;&gt;0")</f>
        <v>8</v>
      </c>
      <c r="E34" s="6">
        <f>COUNTIF(E22:E29,"&lt;&gt;0")</f>
        <v>8</v>
      </c>
    </row>
    <row r="35" spans="1:12" x14ac:dyDescent="0.3">
      <c r="A35" s="76" t="s">
        <v>111</v>
      </c>
      <c r="B35" s="65">
        <f>SUM(B33/B34)</f>
        <v>1</v>
      </c>
      <c r="C35" s="65">
        <f>SUM(C33/C34)</f>
        <v>1</v>
      </c>
      <c r="D35" s="65">
        <f>SUM(D33/D34)</f>
        <v>1</v>
      </c>
      <c r="E35" s="65">
        <f>SUM(E33/E34)</f>
        <v>1</v>
      </c>
      <c r="F35" s="96"/>
      <c r="G35" s="96"/>
      <c r="H35" s="96"/>
      <c r="I35" s="96"/>
      <c r="J35" s="96"/>
      <c r="K35" s="96"/>
      <c r="L35" s="96"/>
    </row>
    <row r="36" spans="1:12" x14ac:dyDescent="0.3">
      <c r="B36" s="102"/>
      <c r="C36" s="102"/>
      <c r="D36" s="102"/>
      <c r="E36" s="102"/>
    </row>
  </sheetData>
  <sheetProtection selectLockedCells="1"/>
  <mergeCells count="5">
    <mergeCell ref="A1:L1"/>
    <mergeCell ref="A2:E2"/>
    <mergeCell ref="G2:L2"/>
    <mergeCell ref="A20:E20"/>
    <mergeCell ref="G21:L21"/>
  </mergeCells>
  <pageMargins left="0.7" right="0.7" top="0.75" bottom="0.75" header="0.3" footer="0.3"/>
  <pageSetup scale="4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26"/>
  <sheetViews>
    <sheetView view="pageBreakPreview" topLeftCell="A4" zoomScaleNormal="100" zoomScaleSheetLayoutView="100" workbookViewId="0">
      <selection activeCell="A9" sqref="A9:A24"/>
    </sheetView>
  </sheetViews>
  <sheetFormatPr defaultColWidth="11" defaultRowHeight="12" x14ac:dyDescent="0.25"/>
  <cols>
    <col min="1" max="1" width="4.796875" style="1" customWidth="1"/>
    <col min="2" max="2" width="17.69921875" style="1" customWidth="1"/>
    <col min="3" max="3" width="9.5" style="1" customWidth="1"/>
    <col min="4" max="4" width="10.09765625" style="60" customWidth="1"/>
    <col min="5" max="5" width="14.296875" style="1" customWidth="1"/>
    <col min="6" max="6" width="10.09765625" style="1" customWidth="1"/>
    <col min="7" max="7" width="10.69921875" style="1" customWidth="1"/>
    <col min="8" max="8" width="11.09765625" style="1" customWidth="1"/>
    <col min="9" max="9" width="10.296875" style="1" customWidth="1"/>
    <col min="10" max="10" width="10.59765625" style="1" customWidth="1"/>
    <col min="11" max="11" width="11.296875" style="1" customWidth="1"/>
    <col min="12" max="12" width="10.5" style="1" customWidth="1"/>
    <col min="13" max="13" width="11" style="1" customWidth="1"/>
    <col min="14" max="14" width="10.796875" style="1" customWidth="1"/>
    <col min="15" max="15" width="8.19921875" style="1" bestFit="1" customWidth="1"/>
    <col min="16" max="17" width="6.296875" style="1" customWidth="1"/>
    <col min="18" max="16384" width="11" style="1"/>
  </cols>
  <sheetData>
    <row r="1" spans="1:15" ht="18" x14ac:dyDescent="0.25">
      <c r="A1" s="170" t="s">
        <v>115</v>
      </c>
      <c r="B1" s="170"/>
      <c r="C1" s="170"/>
      <c r="D1" s="170"/>
      <c r="E1" s="170"/>
      <c r="F1" s="170"/>
      <c r="G1" s="170"/>
      <c r="H1" s="170"/>
      <c r="I1" s="170"/>
      <c r="J1" s="170"/>
      <c r="K1" s="170"/>
      <c r="L1" s="170"/>
      <c r="M1" s="170"/>
      <c r="N1" s="170"/>
      <c r="O1" s="170"/>
    </row>
    <row r="2" spans="1:15" ht="18" x14ac:dyDescent="0.25">
      <c r="A2" s="171" t="str">
        <f>[1]Overview!A1</f>
        <v xml:space="preserve">Measure Title: </v>
      </c>
      <c r="B2" s="171"/>
      <c r="C2" s="171"/>
      <c r="D2" s="171"/>
      <c r="E2" s="171"/>
      <c r="F2" s="171"/>
      <c r="G2" s="171"/>
      <c r="H2" s="171"/>
      <c r="I2" s="171"/>
      <c r="J2" s="171"/>
      <c r="K2" s="171"/>
      <c r="L2" s="171"/>
      <c r="M2" s="171"/>
      <c r="N2" s="171"/>
      <c r="O2" s="171"/>
    </row>
    <row r="3" spans="1:15" ht="18" x14ac:dyDescent="0.25">
      <c r="A3" s="50" t="s">
        <v>116</v>
      </c>
      <c r="B3" s="50"/>
      <c r="C3" s="103">
        <v>2</v>
      </c>
      <c r="D3" s="51"/>
      <c r="E3" s="50"/>
      <c r="F3" s="50"/>
      <c r="G3" s="50"/>
      <c r="H3" s="50"/>
      <c r="I3" s="50"/>
      <c r="J3" s="50"/>
      <c r="K3" s="50"/>
      <c r="L3" s="50"/>
      <c r="M3" s="50"/>
      <c r="N3" s="50"/>
      <c r="O3" s="50"/>
    </row>
    <row r="4" spans="1:15" ht="18" customHeight="1" x14ac:dyDescent="0.35">
      <c r="A4" s="172" t="s">
        <v>117</v>
      </c>
      <c r="B4" s="172"/>
      <c r="C4" s="173">
        <v>12</v>
      </c>
      <c r="D4" s="173"/>
      <c r="E4" s="173"/>
      <c r="F4" s="52"/>
      <c r="G4" s="52"/>
    </row>
    <row r="5" spans="1:15" s="54" customFormat="1" ht="15.75" customHeight="1" x14ac:dyDescent="0.25">
      <c r="A5" s="53"/>
      <c r="B5" s="174" t="s">
        <v>118</v>
      </c>
      <c r="C5" s="174"/>
      <c r="D5" s="175" t="s">
        <v>34</v>
      </c>
      <c r="E5" s="175"/>
      <c r="F5" s="175"/>
      <c r="G5" s="175" t="s">
        <v>40</v>
      </c>
      <c r="H5" s="175"/>
      <c r="I5" s="175"/>
      <c r="J5" s="176" t="s">
        <v>41</v>
      </c>
      <c r="K5" s="177"/>
      <c r="L5" s="178"/>
      <c r="M5" s="176" t="s">
        <v>43</v>
      </c>
      <c r="N5" s="177"/>
      <c r="O5" s="178"/>
    </row>
    <row r="6" spans="1:15" s="54" customFormat="1" ht="38.25" customHeight="1" x14ac:dyDescent="0.25">
      <c r="A6" s="62" t="s">
        <v>30</v>
      </c>
      <c r="B6" s="55" t="s">
        <v>31</v>
      </c>
      <c r="C6" s="55" t="s">
        <v>45</v>
      </c>
      <c r="D6" s="185" t="s">
        <v>39</v>
      </c>
      <c r="E6" s="185"/>
      <c r="F6" s="185"/>
      <c r="G6" s="185" t="s">
        <v>88</v>
      </c>
      <c r="H6" s="185"/>
      <c r="I6" s="185"/>
      <c r="J6" s="179" t="s">
        <v>42</v>
      </c>
      <c r="K6" s="180"/>
      <c r="L6" s="181"/>
      <c r="M6" s="179" t="s">
        <v>44</v>
      </c>
      <c r="N6" s="180"/>
      <c r="O6" s="181"/>
    </row>
    <row r="7" spans="1:15" s="54" customFormat="1" ht="36" x14ac:dyDescent="0.25">
      <c r="A7" s="56"/>
      <c r="B7" s="56"/>
      <c r="C7" s="56"/>
      <c r="D7" s="63" t="s">
        <v>119</v>
      </c>
      <c r="E7" s="58" t="s">
        <v>120</v>
      </c>
      <c r="F7" s="58" t="s">
        <v>121</v>
      </c>
      <c r="G7" s="57" t="s">
        <v>119</v>
      </c>
      <c r="H7" s="58" t="s">
        <v>122</v>
      </c>
      <c r="I7" s="58" t="s">
        <v>121</v>
      </c>
      <c r="J7" s="57" t="s">
        <v>119</v>
      </c>
      <c r="K7" s="58" t="s">
        <v>120</v>
      </c>
      <c r="L7" s="58" t="s">
        <v>121</v>
      </c>
      <c r="M7" s="57" t="s">
        <v>119</v>
      </c>
      <c r="N7" s="58" t="s">
        <v>122</v>
      </c>
      <c r="O7" s="58" t="s">
        <v>121</v>
      </c>
    </row>
    <row r="8" spans="1:15" ht="18.75" hidden="1" customHeight="1" x14ac:dyDescent="0.25">
      <c r="A8" s="2"/>
      <c r="B8" s="2"/>
      <c r="C8" s="2"/>
      <c r="D8" s="59"/>
      <c r="E8" s="2"/>
      <c r="F8" s="2"/>
      <c r="G8" s="2"/>
      <c r="H8" s="2"/>
      <c r="I8" s="2"/>
      <c r="J8" s="2"/>
      <c r="K8" s="2"/>
      <c r="L8" s="2"/>
      <c r="M8" s="78"/>
      <c r="N8" s="78"/>
      <c r="O8" s="79"/>
    </row>
    <row r="9" spans="1:15" ht="18" customHeight="1" x14ac:dyDescent="0.25">
      <c r="A9" s="182"/>
      <c r="B9" s="150" t="s">
        <v>160</v>
      </c>
      <c r="C9" s="3" t="s">
        <v>35</v>
      </c>
      <c r="D9" s="130">
        <f>SUM(Scorecard_Site1!F6+Scorecard_Site2!F6)/2</f>
        <v>3</v>
      </c>
      <c r="E9" s="131">
        <f>COUNTIF(Scorecard_Site1!F6,3)+COUNTIF(Scorecard_Site2!F6,3)</f>
        <v>2</v>
      </c>
      <c r="F9" s="132">
        <f>SUM(E9/2)</f>
        <v>1</v>
      </c>
      <c r="G9" s="130">
        <f>SUM(Scorecard_Site1!H6+Scorecard_Site2!H6)/2</f>
        <v>3</v>
      </c>
      <c r="H9" s="131">
        <f>COUNTIF(Scorecard_Site1!H6,3)+COUNTIF(Scorecard_Site2!H6,3)</f>
        <v>2</v>
      </c>
      <c r="I9" s="132">
        <f>SUM(H9/2)</f>
        <v>1</v>
      </c>
      <c r="J9" s="130">
        <f>SUM(Scorecard_Site1!J6+Scorecard_Site2!J6)/2</f>
        <v>3</v>
      </c>
      <c r="K9" s="131">
        <f>COUNTIF(Scorecard_Site1!J6,3)+COUNTIF(Scorecard_Site2!J6,3)</f>
        <v>2</v>
      </c>
      <c r="L9" s="132">
        <f>SUM(K9/2)</f>
        <v>1</v>
      </c>
      <c r="M9" s="130">
        <f>SUM(Scorecard_Site1!L6+Scorecard_Site2!L6)/2</f>
        <v>3</v>
      </c>
      <c r="N9" s="131">
        <f>COUNTIF(Scorecard_Site1!L6,3)+COUNTIF(Scorecard_Site2!L6,3)</f>
        <v>2</v>
      </c>
      <c r="O9" s="132">
        <f>SUM(N9/2)</f>
        <v>1</v>
      </c>
    </row>
    <row r="10" spans="1:15" s="127" customFormat="1" ht="18" customHeight="1" x14ac:dyDescent="0.25">
      <c r="A10" s="183"/>
      <c r="B10" s="151"/>
      <c r="C10" s="4" t="s">
        <v>36</v>
      </c>
      <c r="D10" s="133">
        <f>SUM(Scorecard_Site1!F7+Scorecard_Site2!F7)/2</f>
        <v>3</v>
      </c>
      <c r="E10" s="134">
        <f>COUNTIF(Scorecard_Site1!F7,3)+COUNTIF(Scorecard_Site2!F7,3)</f>
        <v>2</v>
      </c>
      <c r="F10" s="135">
        <f t="shared" ref="F10:F24" si="0">SUM(E10/2)</f>
        <v>1</v>
      </c>
      <c r="G10" s="133">
        <f>SUM(Scorecard_Site1!H7+Scorecard_Site2!H7)/2</f>
        <v>3</v>
      </c>
      <c r="H10" s="134">
        <f>COUNTIF(Scorecard_Site1!H7,3)+COUNTIF(Scorecard_Site2!H7,3)</f>
        <v>2</v>
      </c>
      <c r="I10" s="135">
        <f t="shared" ref="I10:I24" si="1">SUM(H10/2)</f>
        <v>1</v>
      </c>
      <c r="J10" s="133">
        <f>SUM(Scorecard_Site1!J7+Scorecard_Site2!J7)/2</f>
        <v>3</v>
      </c>
      <c r="K10" s="134">
        <f>COUNTIF(Scorecard_Site1!J7,3)+COUNTIF(Scorecard_Site2!J7,3)</f>
        <v>2</v>
      </c>
      <c r="L10" s="135">
        <f t="shared" ref="L10:L24" si="2">SUM(K10/2)</f>
        <v>1</v>
      </c>
      <c r="M10" s="133">
        <f>SUM(Scorecard_Site1!L7+Scorecard_Site2!L7)/2</f>
        <v>3</v>
      </c>
      <c r="N10" s="134">
        <f>COUNTIF(Scorecard_Site1!L7,3)+COUNTIF(Scorecard_Site2!L7,3)</f>
        <v>2</v>
      </c>
      <c r="O10" s="135">
        <f t="shared" ref="O10:O24" si="3">SUM(N10/2)</f>
        <v>1</v>
      </c>
    </row>
    <row r="11" spans="1:15" ht="18" customHeight="1" x14ac:dyDescent="0.25">
      <c r="A11" s="182"/>
      <c r="B11" s="150" t="s">
        <v>161</v>
      </c>
      <c r="C11" s="3" t="s">
        <v>35</v>
      </c>
      <c r="D11" s="130">
        <f>SUM(Scorecard_Site1!F8+Scorecard_Site2!F8)/2</f>
        <v>3</v>
      </c>
      <c r="E11" s="131">
        <f>COUNTIF(Scorecard_Site1!F8,3)+COUNTIF(Scorecard_Site2!F8,3)</f>
        <v>2</v>
      </c>
      <c r="F11" s="132">
        <f t="shared" si="0"/>
        <v>1</v>
      </c>
      <c r="G11" s="130">
        <f>SUM(Scorecard_Site1!H8+Scorecard_Site2!H8)/2</f>
        <v>3</v>
      </c>
      <c r="H11" s="131">
        <f>COUNTIF(Scorecard_Site1!H8,3)+COUNTIF(Scorecard_Site2!H8,3)</f>
        <v>2</v>
      </c>
      <c r="I11" s="132">
        <f t="shared" si="1"/>
        <v>1</v>
      </c>
      <c r="J11" s="130">
        <f>SUM(Scorecard_Site1!J8+Scorecard_Site2!J8)/2</f>
        <v>3</v>
      </c>
      <c r="K11" s="131">
        <f>COUNTIF(Scorecard_Site1!J8,3)+COUNTIF(Scorecard_Site2!J8,3)</f>
        <v>2</v>
      </c>
      <c r="L11" s="132">
        <f t="shared" si="2"/>
        <v>1</v>
      </c>
      <c r="M11" s="130">
        <f>SUM(Scorecard_Site1!L8+Scorecard_Site2!L8)/2</f>
        <v>3</v>
      </c>
      <c r="N11" s="131">
        <f>COUNTIF(Scorecard_Site1!L8,3)+COUNTIF(Scorecard_Site2!L8,3)</f>
        <v>2</v>
      </c>
      <c r="O11" s="132">
        <f t="shared" si="3"/>
        <v>1</v>
      </c>
    </row>
    <row r="12" spans="1:15" s="127" customFormat="1" ht="18" customHeight="1" x14ac:dyDescent="0.25">
      <c r="A12" s="183"/>
      <c r="B12" s="151"/>
      <c r="C12" s="4" t="s">
        <v>36</v>
      </c>
      <c r="D12" s="133">
        <f>SUM(Scorecard_Site1!F9+Scorecard_Site2!F9)/2</f>
        <v>3</v>
      </c>
      <c r="E12" s="134">
        <f>COUNTIF(Scorecard_Site1!F9,3)+COUNTIF(Scorecard_Site2!F9,3)</f>
        <v>2</v>
      </c>
      <c r="F12" s="135">
        <f t="shared" si="0"/>
        <v>1</v>
      </c>
      <c r="G12" s="133">
        <f>SUM(Scorecard_Site1!H9+Scorecard_Site2!H9)/2</f>
        <v>3</v>
      </c>
      <c r="H12" s="134">
        <f>COUNTIF(Scorecard_Site1!H9,3)+COUNTIF(Scorecard_Site2!H9,3)</f>
        <v>2</v>
      </c>
      <c r="I12" s="135">
        <f t="shared" si="1"/>
        <v>1</v>
      </c>
      <c r="J12" s="133">
        <f>SUM(Scorecard_Site1!J9+Scorecard_Site2!J9)/2</f>
        <v>3</v>
      </c>
      <c r="K12" s="134">
        <f>COUNTIF(Scorecard_Site1!J9,3)+COUNTIF(Scorecard_Site2!J9,3)</f>
        <v>2</v>
      </c>
      <c r="L12" s="135">
        <f t="shared" si="2"/>
        <v>1</v>
      </c>
      <c r="M12" s="133">
        <f>SUM(Scorecard_Site1!L9+Scorecard_Site2!L9)/2</f>
        <v>3</v>
      </c>
      <c r="N12" s="134">
        <f>COUNTIF(Scorecard_Site1!L9,3)+COUNTIF(Scorecard_Site2!L9,3)</f>
        <v>2</v>
      </c>
      <c r="O12" s="135">
        <f t="shared" si="3"/>
        <v>1</v>
      </c>
    </row>
    <row r="13" spans="1:15" s="129" customFormat="1" ht="14.25" customHeight="1" x14ac:dyDescent="0.25">
      <c r="A13" s="182"/>
      <c r="B13" s="150" t="str">
        <f>'Data Elements'!B4</f>
        <v>Medication, Administered: antihyperglycemic medication order ID</v>
      </c>
      <c r="C13" s="128" t="s">
        <v>35</v>
      </c>
      <c r="D13" s="130">
        <f>SUM(Scorecard_Site1!F10+Scorecard_Site2!F10)/2</f>
        <v>3</v>
      </c>
      <c r="E13" s="131">
        <f>COUNTIF(Scorecard_Site1!F10,3)+COUNTIF(Scorecard_Site2!F10,3)</f>
        <v>2</v>
      </c>
      <c r="F13" s="132">
        <f t="shared" si="0"/>
        <v>1</v>
      </c>
      <c r="G13" s="130">
        <f>SUM(Scorecard_Site1!H10+Scorecard_Site2!H10)/2</f>
        <v>3</v>
      </c>
      <c r="H13" s="131">
        <f>COUNTIF(Scorecard_Site1!H10,3)+COUNTIF(Scorecard_Site2!H10,3)</f>
        <v>2</v>
      </c>
      <c r="I13" s="132">
        <f t="shared" si="1"/>
        <v>1</v>
      </c>
      <c r="J13" s="130">
        <f>SUM(Scorecard_Site1!J10+Scorecard_Site2!J10)/2</f>
        <v>3</v>
      </c>
      <c r="K13" s="131">
        <f>COUNTIF(Scorecard_Site1!J10,3)+COUNTIF(Scorecard_Site2!J10,3)</f>
        <v>2</v>
      </c>
      <c r="L13" s="132">
        <f t="shared" si="2"/>
        <v>1</v>
      </c>
      <c r="M13" s="130">
        <f>SUM(Scorecard_Site1!L10+Scorecard_Site2!L10)/2</f>
        <v>3</v>
      </c>
      <c r="N13" s="131">
        <f>COUNTIF(Scorecard_Site1!L10,3)+COUNTIF(Scorecard_Site2!L10,3)</f>
        <v>2</v>
      </c>
      <c r="O13" s="132">
        <f t="shared" si="3"/>
        <v>1</v>
      </c>
    </row>
    <row r="14" spans="1:15" s="127" customFormat="1" ht="61.5" customHeight="1" x14ac:dyDescent="0.25">
      <c r="A14" s="183"/>
      <c r="B14" s="151"/>
      <c r="C14" s="4" t="s">
        <v>36</v>
      </c>
      <c r="D14" s="133">
        <f>SUM(Scorecard_Site1!F11+Scorecard_Site2!F11)/2</f>
        <v>3</v>
      </c>
      <c r="E14" s="134">
        <f>COUNTIF(Scorecard_Site1!F11,3)+COUNTIF(Scorecard_Site2!F11,3)</f>
        <v>2</v>
      </c>
      <c r="F14" s="135">
        <f t="shared" si="0"/>
        <v>1</v>
      </c>
      <c r="G14" s="133">
        <f>SUM(Scorecard_Site1!H11+Scorecard_Site2!H11)/2</f>
        <v>3</v>
      </c>
      <c r="H14" s="134">
        <f>COUNTIF(Scorecard_Site1!H11,3)+COUNTIF(Scorecard_Site2!H11,3)</f>
        <v>2</v>
      </c>
      <c r="I14" s="135">
        <f t="shared" si="1"/>
        <v>1</v>
      </c>
      <c r="J14" s="133">
        <f>SUM(Scorecard_Site1!J11+Scorecard_Site2!J11)/2</f>
        <v>3</v>
      </c>
      <c r="K14" s="134">
        <f>COUNTIF(Scorecard_Site1!J11,3)+COUNTIF(Scorecard_Site2!J11,3)</f>
        <v>2</v>
      </c>
      <c r="L14" s="135">
        <f t="shared" si="2"/>
        <v>1</v>
      </c>
      <c r="M14" s="133">
        <f>SUM(Scorecard_Site1!L11+Scorecard_Site2!L11)/2</f>
        <v>3</v>
      </c>
      <c r="N14" s="134">
        <f>COUNTIF(Scorecard_Site1!L11,3)+COUNTIF(Scorecard_Site2!L11,3)</f>
        <v>2</v>
      </c>
      <c r="O14" s="135">
        <f t="shared" si="3"/>
        <v>1</v>
      </c>
    </row>
    <row r="15" spans="1:15" s="129" customFormat="1" ht="14.25" customHeight="1" x14ac:dyDescent="0.25">
      <c r="A15" s="184"/>
      <c r="B15" s="150" t="str">
        <f>'Data Elements'!B5</f>
        <v>Medication, Administered: Antihyperglycemic medication administration date and time</v>
      </c>
      <c r="C15" s="128" t="s">
        <v>35</v>
      </c>
      <c r="D15" s="130">
        <f>SUM(Scorecard_Site1!F12+Scorecard_Site2!F12)/2</f>
        <v>3</v>
      </c>
      <c r="E15" s="131">
        <f>COUNTIF(Scorecard_Site1!F12,3)+COUNTIF(Scorecard_Site2!F12,3)</f>
        <v>2</v>
      </c>
      <c r="F15" s="132">
        <f t="shared" si="0"/>
        <v>1</v>
      </c>
      <c r="G15" s="130">
        <f>SUM(Scorecard_Site1!H12+Scorecard_Site2!H12)/2</f>
        <v>3</v>
      </c>
      <c r="H15" s="131">
        <f>COUNTIF(Scorecard_Site1!H12,3)+COUNTIF(Scorecard_Site2!H12,3)</f>
        <v>2</v>
      </c>
      <c r="I15" s="132">
        <f t="shared" si="1"/>
        <v>1</v>
      </c>
      <c r="J15" s="130">
        <f>SUM(Scorecard_Site1!J12+Scorecard_Site2!J12)/2</f>
        <v>3</v>
      </c>
      <c r="K15" s="131">
        <f>COUNTIF(Scorecard_Site1!J12,3)+COUNTIF(Scorecard_Site2!J12,3)</f>
        <v>2</v>
      </c>
      <c r="L15" s="132">
        <f t="shared" si="2"/>
        <v>1</v>
      </c>
      <c r="M15" s="130">
        <f>SUM(Scorecard_Site1!L12+Scorecard_Site2!L12)/2</f>
        <v>3</v>
      </c>
      <c r="N15" s="131">
        <f>COUNTIF(Scorecard_Site1!L12,3)+COUNTIF(Scorecard_Site2!L12,3)</f>
        <v>2</v>
      </c>
      <c r="O15" s="132">
        <f t="shared" si="3"/>
        <v>1</v>
      </c>
    </row>
    <row r="16" spans="1:15" s="127" customFormat="1" ht="36" customHeight="1" x14ac:dyDescent="0.25">
      <c r="A16" s="183"/>
      <c r="B16" s="151"/>
      <c r="C16" s="4" t="s">
        <v>36</v>
      </c>
      <c r="D16" s="133">
        <f>SUM(Scorecard_Site1!F13+Scorecard_Site2!F13)/2</f>
        <v>3</v>
      </c>
      <c r="E16" s="134">
        <f>COUNTIF(Scorecard_Site1!F13,3)+COUNTIF(Scorecard_Site2!F13,3)</f>
        <v>2</v>
      </c>
      <c r="F16" s="135">
        <f t="shared" si="0"/>
        <v>1</v>
      </c>
      <c r="G16" s="133">
        <f>SUM(Scorecard_Site1!H13+Scorecard_Site2!H13)/2</f>
        <v>3</v>
      </c>
      <c r="H16" s="134">
        <f>COUNTIF(Scorecard_Site1!H13,3)+COUNTIF(Scorecard_Site2!H13,3)</f>
        <v>2</v>
      </c>
      <c r="I16" s="135">
        <f t="shared" si="1"/>
        <v>1</v>
      </c>
      <c r="J16" s="133">
        <f>SUM(Scorecard_Site1!J13+Scorecard_Site2!J13)/2</f>
        <v>3</v>
      </c>
      <c r="K16" s="134">
        <f>COUNTIF(Scorecard_Site1!J13,3)+COUNTIF(Scorecard_Site2!J13,3)</f>
        <v>2</v>
      </c>
      <c r="L16" s="135">
        <f t="shared" si="2"/>
        <v>1</v>
      </c>
      <c r="M16" s="133">
        <f>SUM(Scorecard_Site1!L13+Scorecard_Site2!L13)/2</f>
        <v>3</v>
      </c>
      <c r="N16" s="134">
        <f>COUNTIF(Scorecard_Site1!L13,3)+COUNTIF(Scorecard_Site2!L13,3)</f>
        <v>2</v>
      </c>
      <c r="O16" s="135">
        <f t="shared" si="3"/>
        <v>1</v>
      </c>
    </row>
    <row r="17" spans="1:15" s="129" customFormat="1" ht="14.25" customHeight="1" x14ac:dyDescent="0.25">
      <c r="A17" s="182"/>
      <c r="B17" s="150" t="str">
        <f>'Data Elements'!B6</f>
        <v xml:space="preserve">Laboratory test, Performed: blood glucose </v>
      </c>
      <c r="C17" s="128" t="s">
        <v>35</v>
      </c>
      <c r="D17" s="130">
        <f>SUM(Scorecard_Site1!F14+Scorecard_Site2!F14)/2</f>
        <v>3</v>
      </c>
      <c r="E17" s="131">
        <f>COUNTIF(Scorecard_Site1!F14,3)+COUNTIF(Scorecard_Site2!F14,3)</f>
        <v>2</v>
      </c>
      <c r="F17" s="132">
        <f t="shared" si="0"/>
        <v>1</v>
      </c>
      <c r="G17" s="130">
        <f>SUM(Scorecard_Site1!H14+Scorecard_Site2!H14)/2</f>
        <v>3</v>
      </c>
      <c r="H17" s="131">
        <f>COUNTIF(Scorecard_Site1!H14,3)+COUNTIF(Scorecard_Site2!H14,3)</f>
        <v>2</v>
      </c>
      <c r="I17" s="132">
        <f t="shared" si="1"/>
        <v>1</v>
      </c>
      <c r="J17" s="130">
        <f>SUM(Scorecard_Site1!J14+Scorecard_Site2!J14)/2</f>
        <v>3</v>
      </c>
      <c r="K17" s="131">
        <f>COUNTIF(Scorecard_Site1!J14,3)+COUNTIF(Scorecard_Site2!J14,3)</f>
        <v>2</v>
      </c>
      <c r="L17" s="132">
        <f t="shared" si="2"/>
        <v>1</v>
      </c>
      <c r="M17" s="130">
        <f>SUM(Scorecard_Site1!L14+Scorecard_Site2!L14)/2</f>
        <v>3</v>
      </c>
      <c r="N17" s="131">
        <f>COUNTIF(Scorecard_Site1!L14,3)+COUNTIF(Scorecard_Site2!L14,3)</f>
        <v>2</v>
      </c>
      <c r="O17" s="132">
        <f t="shared" si="3"/>
        <v>1</v>
      </c>
    </row>
    <row r="18" spans="1:15" s="127" customFormat="1" ht="25.5" customHeight="1" x14ac:dyDescent="0.25">
      <c r="A18" s="183"/>
      <c r="B18" s="151"/>
      <c r="C18" s="4" t="s">
        <v>36</v>
      </c>
      <c r="D18" s="133">
        <f>SUM(Scorecard_Site1!F15+Scorecard_Site2!F15)/2</f>
        <v>3</v>
      </c>
      <c r="E18" s="134">
        <f>COUNTIF(Scorecard_Site1!F15,3)+COUNTIF(Scorecard_Site2!F15,3)</f>
        <v>2</v>
      </c>
      <c r="F18" s="135">
        <f t="shared" si="0"/>
        <v>1</v>
      </c>
      <c r="G18" s="133">
        <f>SUM(Scorecard_Site1!H15+Scorecard_Site2!H15)/2</f>
        <v>3</v>
      </c>
      <c r="H18" s="134">
        <f>COUNTIF(Scorecard_Site1!H15,3)+COUNTIF(Scorecard_Site2!H15,3)</f>
        <v>2</v>
      </c>
      <c r="I18" s="135">
        <f t="shared" si="1"/>
        <v>1</v>
      </c>
      <c r="J18" s="133">
        <f>SUM(Scorecard_Site1!J15+Scorecard_Site2!J15)/2</f>
        <v>3</v>
      </c>
      <c r="K18" s="134">
        <f>COUNTIF(Scorecard_Site1!J15,3)+COUNTIF(Scorecard_Site2!J15,3)</f>
        <v>2</v>
      </c>
      <c r="L18" s="135">
        <f t="shared" si="2"/>
        <v>1</v>
      </c>
      <c r="M18" s="133">
        <f>SUM(Scorecard_Site1!L15+Scorecard_Site2!L15)/2</f>
        <v>3</v>
      </c>
      <c r="N18" s="134">
        <f>COUNTIF(Scorecard_Site1!L15,3)+COUNTIF(Scorecard_Site2!L15,3)</f>
        <v>2</v>
      </c>
      <c r="O18" s="135">
        <f t="shared" si="3"/>
        <v>1</v>
      </c>
    </row>
    <row r="19" spans="1:15" s="129" customFormat="1" ht="14.25" customHeight="1" x14ac:dyDescent="0.25">
      <c r="A19" s="184"/>
      <c r="B19" s="150" t="str">
        <f>'Data Elements'!B7</f>
        <v>Laboratory test, Performed: blood glucose date and time</v>
      </c>
      <c r="C19" s="128" t="s">
        <v>35</v>
      </c>
      <c r="D19" s="130">
        <f>SUM(Scorecard_Site1!F16+Scorecard_Site2!F16)/2</f>
        <v>3</v>
      </c>
      <c r="E19" s="131">
        <f>COUNTIF(Scorecard_Site1!F16,3)+COUNTIF(Scorecard_Site2!F16,3)</f>
        <v>2</v>
      </c>
      <c r="F19" s="132">
        <f t="shared" si="0"/>
        <v>1</v>
      </c>
      <c r="G19" s="130">
        <f>SUM(Scorecard_Site1!H16+Scorecard_Site2!H16)/2</f>
        <v>3</v>
      </c>
      <c r="H19" s="131">
        <f>COUNTIF(Scorecard_Site1!H16,3)+COUNTIF(Scorecard_Site2!H16,3)</f>
        <v>2</v>
      </c>
      <c r="I19" s="132">
        <f t="shared" si="1"/>
        <v>1</v>
      </c>
      <c r="J19" s="130">
        <f>SUM(Scorecard_Site1!J16+Scorecard_Site2!J16)/2</f>
        <v>3</v>
      </c>
      <c r="K19" s="131">
        <f>COUNTIF(Scorecard_Site1!J16,3)+COUNTIF(Scorecard_Site2!J16,3)</f>
        <v>2</v>
      </c>
      <c r="L19" s="132">
        <f t="shared" si="2"/>
        <v>1</v>
      </c>
      <c r="M19" s="130">
        <f>SUM(Scorecard_Site1!L16+Scorecard_Site2!L16)/2</f>
        <v>3</v>
      </c>
      <c r="N19" s="131">
        <f>COUNTIF(Scorecard_Site1!L16,3)+COUNTIF(Scorecard_Site2!L16,3)</f>
        <v>2</v>
      </c>
      <c r="O19" s="132">
        <f t="shared" si="3"/>
        <v>1</v>
      </c>
    </row>
    <row r="20" spans="1:15" s="127" customFormat="1" ht="24.75" customHeight="1" x14ac:dyDescent="0.25">
      <c r="A20" s="183"/>
      <c r="B20" s="151"/>
      <c r="C20" s="4" t="s">
        <v>36</v>
      </c>
      <c r="D20" s="133">
        <f>SUM(Scorecard_Site1!F17+Scorecard_Site2!F17)/2</f>
        <v>3</v>
      </c>
      <c r="E20" s="134">
        <f>COUNTIF(Scorecard_Site1!F17,3)+COUNTIF(Scorecard_Site2!F17,3)</f>
        <v>2</v>
      </c>
      <c r="F20" s="135">
        <f t="shared" si="0"/>
        <v>1</v>
      </c>
      <c r="G20" s="133">
        <f>SUM(Scorecard_Site1!H17+Scorecard_Site2!H17)/2</f>
        <v>3</v>
      </c>
      <c r="H20" s="134">
        <f>COUNTIF(Scorecard_Site1!H17,3)+COUNTIF(Scorecard_Site2!H17,3)</f>
        <v>2</v>
      </c>
      <c r="I20" s="135">
        <f t="shared" si="1"/>
        <v>1</v>
      </c>
      <c r="J20" s="133">
        <f>SUM(Scorecard_Site1!J17+Scorecard_Site2!J17)/2</f>
        <v>3</v>
      </c>
      <c r="K20" s="134">
        <f>COUNTIF(Scorecard_Site1!J17,3)+COUNTIF(Scorecard_Site2!J17,3)</f>
        <v>2</v>
      </c>
      <c r="L20" s="135">
        <f t="shared" si="2"/>
        <v>1</v>
      </c>
      <c r="M20" s="133">
        <f>SUM(Scorecard_Site1!L17+Scorecard_Site2!L17)/2</f>
        <v>3</v>
      </c>
      <c r="N20" s="134">
        <f>COUNTIF(Scorecard_Site1!L17,3)+COUNTIF(Scorecard_Site2!L17,3)</f>
        <v>2</v>
      </c>
      <c r="O20" s="135">
        <f t="shared" si="3"/>
        <v>1</v>
      </c>
    </row>
    <row r="21" spans="1:15" s="129" customFormat="1" ht="18" customHeight="1" x14ac:dyDescent="0.25">
      <c r="A21" s="182"/>
      <c r="B21" s="150" t="str">
        <f>'Data Elements'!B8</f>
        <v>Laboratory test, Performed: blood glucose test results</v>
      </c>
      <c r="C21" s="128" t="s">
        <v>35</v>
      </c>
      <c r="D21" s="130">
        <f>SUM(Scorecard_Site1!F18+Scorecard_Site2!F18)/2</f>
        <v>3</v>
      </c>
      <c r="E21" s="131">
        <f>COUNTIF(Scorecard_Site1!F18,3)+COUNTIF(Scorecard_Site2!F18,3)</f>
        <v>2</v>
      </c>
      <c r="F21" s="132">
        <f t="shared" si="0"/>
        <v>1</v>
      </c>
      <c r="G21" s="130">
        <f>SUM(Scorecard_Site1!H18+Scorecard_Site2!H18)/2</f>
        <v>3</v>
      </c>
      <c r="H21" s="131">
        <f>COUNTIF(Scorecard_Site1!H18,3)+COUNTIF(Scorecard_Site2!H18,3)</f>
        <v>2</v>
      </c>
      <c r="I21" s="132">
        <f t="shared" si="1"/>
        <v>1</v>
      </c>
      <c r="J21" s="130">
        <f>SUM(Scorecard_Site1!J18+Scorecard_Site2!J18)/2</f>
        <v>3</v>
      </c>
      <c r="K21" s="131">
        <f>COUNTIF(Scorecard_Site1!J18,3)+COUNTIF(Scorecard_Site2!J18,3)</f>
        <v>2</v>
      </c>
      <c r="L21" s="132">
        <f t="shared" si="2"/>
        <v>1</v>
      </c>
      <c r="M21" s="130">
        <f>SUM(Scorecard_Site1!L18+Scorecard_Site2!L18)/2</f>
        <v>3</v>
      </c>
      <c r="N21" s="131">
        <f>COUNTIF(Scorecard_Site1!L18,3)+COUNTIF(Scorecard_Site2!L18,3)</f>
        <v>2</v>
      </c>
      <c r="O21" s="132">
        <f t="shared" si="3"/>
        <v>1</v>
      </c>
    </row>
    <row r="22" spans="1:15" s="127" customFormat="1" ht="35.25" customHeight="1" x14ac:dyDescent="0.25">
      <c r="A22" s="183"/>
      <c r="B22" s="151"/>
      <c r="C22" s="4" t="s">
        <v>36</v>
      </c>
      <c r="D22" s="133">
        <f>SUM(Scorecard_Site1!F19+Scorecard_Site2!F19)/2</f>
        <v>3</v>
      </c>
      <c r="E22" s="134">
        <f>COUNTIF(Scorecard_Site1!F19,3)+COUNTIF(Scorecard_Site2!F19,3)</f>
        <v>2</v>
      </c>
      <c r="F22" s="135">
        <f t="shared" si="0"/>
        <v>1</v>
      </c>
      <c r="G22" s="133">
        <f>SUM(Scorecard_Site1!H19+Scorecard_Site2!H19)/2</f>
        <v>3</v>
      </c>
      <c r="H22" s="134">
        <f>COUNTIF(Scorecard_Site1!H19,3)+COUNTIF(Scorecard_Site2!H19,3)</f>
        <v>2</v>
      </c>
      <c r="I22" s="135">
        <f t="shared" si="1"/>
        <v>1</v>
      </c>
      <c r="J22" s="133">
        <f>SUM(Scorecard_Site1!J19+Scorecard_Site2!J19)/2</f>
        <v>3</v>
      </c>
      <c r="K22" s="134">
        <f>COUNTIF(Scorecard_Site1!J19,3)+COUNTIF(Scorecard_Site2!J19,3)</f>
        <v>2</v>
      </c>
      <c r="L22" s="135">
        <f t="shared" si="2"/>
        <v>1</v>
      </c>
      <c r="M22" s="133">
        <f>SUM(Scorecard_Site1!L19+Scorecard_Site2!L19)/2</f>
        <v>3</v>
      </c>
      <c r="N22" s="134">
        <f>COUNTIF(Scorecard_Site1!L19,3)+COUNTIF(Scorecard_Site2!L19,3)</f>
        <v>2</v>
      </c>
      <c r="O22" s="135">
        <f t="shared" si="3"/>
        <v>1</v>
      </c>
    </row>
    <row r="23" spans="1:15" s="129" customFormat="1" ht="18" customHeight="1" x14ac:dyDescent="0.25">
      <c r="A23" s="184"/>
      <c r="B23" s="150" t="str">
        <f>'Data Elements'!B9</f>
        <v>Encounter characteristic: birth date</v>
      </c>
      <c r="C23" s="128" t="s">
        <v>35</v>
      </c>
      <c r="D23" s="130">
        <f>SUM(Scorecard_Site1!F20+Scorecard_Site2!F20)/2</f>
        <v>3</v>
      </c>
      <c r="E23" s="131">
        <f>COUNTIF(Scorecard_Site1!F20,3)+COUNTIF(Scorecard_Site2!F20,3)</f>
        <v>2</v>
      </c>
      <c r="F23" s="132">
        <f t="shared" si="0"/>
        <v>1</v>
      </c>
      <c r="G23" s="130">
        <f>SUM(Scorecard_Site1!H20+Scorecard_Site2!H20)/2</f>
        <v>3</v>
      </c>
      <c r="H23" s="131">
        <f>COUNTIF(Scorecard_Site1!H20,3)+COUNTIF(Scorecard_Site2!H20,3)</f>
        <v>2</v>
      </c>
      <c r="I23" s="132">
        <f t="shared" si="1"/>
        <v>1</v>
      </c>
      <c r="J23" s="130">
        <f>SUM(Scorecard_Site1!J20+Scorecard_Site2!J20)/2</f>
        <v>3</v>
      </c>
      <c r="K23" s="131">
        <f>COUNTIF(Scorecard_Site1!J20,3)+COUNTIF(Scorecard_Site2!J20,3)</f>
        <v>2</v>
      </c>
      <c r="L23" s="132">
        <f t="shared" si="2"/>
        <v>1</v>
      </c>
      <c r="M23" s="130">
        <f>SUM(Scorecard_Site1!L20+Scorecard_Site2!L20)/2</f>
        <v>3</v>
      </c>
      <c r="N23" s="131">
        <f>COUNTIF(Scorecard_Site1!L20,3)+COUNTIF(Scorecard_Site2!L20,3)</f>
        <v>2</v>
      </c>
      <c r="O23" s="132">
        <f t="shared" si="3"/>
        <v>1</v>
      </c>
    </row>
    <row r="24" spans="1:15" s="127" customFormat="1" ht="13.8" x14ac:dyDescent="0.25">
      <c r="A24" s="183"/>
      <c r="B24" s="151"/>
      <c r="C24" s="4" t="s">
        <v>36</v>
      </c>
      <c r="D24" s="133">
        <f>SUM(Scorecard_Site1!F21+Scorecard_Site2!F21)/2</f>
        <v>3</v>
      </c>
      <c r="E24" s="134">
        <f>COUNTIF(Scorecard_Site1!F21,3)+COUNTIF(Scorecard_Site2!F21,3)</f>
        <v>2</v>
      </c>
      <c r="F24" s="135">
        <f t="shared" si="0"/>
        <v>1</v>
      </c>
      <c r="G24" s="133">
        <f>SUM(Scorecard_Site1!H21+Scorecard_Site2!H21)/2</f>
        <v>3</v>
      </c>
      <c r="H24" s="134">
        <f>COUNTIF(Scorecard_Site1!H21,3)+COUNTIF(Scorecard_Site2!H21,3)</f>
        <v>2</v>
      </c>
      <c r="I24" s="135">
        <f t="shared" si="1"/>
        <v>1</v>
      </c>
      <c r="J24" s="133">
        <f>SUM(Scorecard_Site1!J21+Scorecard_Site2!J21)/2</f>
        <v>3</v>
      </c>
      <c r="K24" s="134">
        <f>COUNTIF(Scorecard_Site1!J21,3)+COUNTIF(Scorecard_Site2!J21,3)</f>
        <v>2</v>
      </c>
      <c r="L24" s="135">
        <f t="shared" si="2"/>
        <v>1</v>
      </c>
      <c r="M24" s="133">
        <f>SUM(Scorecard_Site1!L21+Scorecard_Site2!L21)/2</f>
        <v>3</v>
      </c>
      <c r="N24" s="134">
        <f>COUNTIF(Scorecard_Site1!L21,3)+COUNTIF(Scorecard_Site2!L21,3)</f>
        <v>2</v>
      </c>
      <c r="O24" s="135">
        <f t="shared" si="3"/>
        <v>1</v>
      </c>
    </row>
    <row r="25" spans="1:15" ht="12" customHeight="1" x14ac:dyDescent="0.25">
      <c r="B25" s="113"/>
      <c r="C25" s="61"/>
    </row>
    <row r="26" spans="1:15" ht="12" customHeight="1" x14ac:dyDescent="0.25">
      <c r="B26" s="61"/>
      <c r="C26" s="61"/>
    </row>
  </sheetData>
  <sheetProtection selectLockedCells="1"/>
  <mergeCells count="29">
    <mergeCell ref="A23:A24"/>
    <mergeCell ref="B9:B10"/>
    <mergeCell ref="B23:B24"/>
    <mergeCell ref="B17:B18"/>
    <mergeCell ref="A19:A20"/>
    <mergeCell ref="B19:B20"/>
    <mergeCell ref="M6:O6"/>
    <mergeCell ref="A21:A22"/>
    <mergeCell ref="B21:B22"/>
    <mergeCell ref="A17:A18"/>
    <mergeCell ref="B13:B14"/>
    <mergeCell ref="A13:A14"/>
    <mergeCell ref="A15:A16"/>
    <mergeCell ref="B15:B16"/>
    <mergeCell ref="A11:A12"/>
    <mergeCell ref="B11:B12"/>
    <mergeCell ref="D6:F6"/>
    <mergeCell ref="G6:I6"/>
    <mergeCell ref="A9:A10"/>
    <mergeCell ref="J6:L6"/>
    <mergeCell ref="A1:O1"/>
    <mergeCell ref="A2:O2"/>
    <mergeCell ref="A4:B4"/>
    <mergeCell ref="C4:E4"/>
    <mergeCell ref="B5:C5"/>
    <mergeCell ref="D5:F5"/>
    <mergeCell ref="G5:I5"/>
    <mergeCell ref="J5:L5"/>
    <mergeCell ref="M5:O5"/>
  </mergeCells>
  <pageMargins left="0.7" right="0.7" top="0.75" bottom="0.75" header="0.3" footer="0.3"/>
  <pageSetup scale="96"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40"/>
  <sheetViews>
    <sheetView view="pageBreakPreview" zoomScaleNormal="100" zoomScaleSheetLayoutView="100" workbookViewId="0">
      <selection activeCell="D22" sqref="D22"/>
    </sheetView>
  </sheetViews>
  <sheetFormatPr defaultColWidth="8.796875" defaultRowHeight="15.6" x14ac:dyDescent="0.3"/>
  <cols>
    <col min="1" max="1" width="66.796875" customWidth="1"/>
    <col min="2" max="2" width="13.796875" customWidth="1"/>
    <col min="3" max="3" width="12.09765625" customWidth="1"/>
    <col min="4" max="4" width="12.5" customWidth="1"/>
    <col min="5" max="5" width="12" customWidth="1"/>
    <col min="6" max="6" width="3.796875" customWidth="1"/>
    <col min="7" max="7" width="12.09765625" hidden="1" customWidth="1"/>
    <col min="8" max="8" width="9.69921875" hidden="1" customWidth="1"/>
    <col min="9" max="9" width="13" hidden="1" customWidth="1"/>
    <col min="10" max="10" width="11.296875" hidden="1" customWidth="1"/>
    <col min="11" max="11" width="6.19921875" hidden="1" customWidth="1"/>
    <col min="12" max="12" width="66.5" customWidth="1"/>
  </cols>
  <sheetData>
    <row r="1" spans="1:12" ht="25.8" x14ac:dyDescent="0.5">
      <c r="A1" s="187" t="str">
        <f>"Analysis:  All"</f>
        <v>Analysis:  All</v>
      </c>
      <c r="B1" s="187"/>
      <c r="C1" s="187"/>
      <c r="D1" s="187"/>
      <c r="E1" s="187"/>
      <c r="F1" s="187"/>
      <c r="G1" s="187"/>
      <c r="H1" s="187"/>
      <c r="I1" s="187"/>
      <c r="J1" s="187"/>
      <c r="K1" s="187"/>
      <c r="L1" s="187"/>
    </row>
    <row r="2" spans="1:12" ht="25.8" x14ac:dyDescent="0.5">
      <c r="A2" s="186"/>
      <c r="B2" s="186"/>
      <c r="C2" s="186"/>
      <c r="D2" s="186"/>
      <c r="E2" s="186"/>
      <c r="F2" s="5"/>
      <c r="G2" s="186" t="s">
        <v>95</v>
      </c>
      <c r="H2" s="186"/>
      <c r="I2" s="186"/>
      <c r="J2" s="186"/>
      <c r="K2" s="186"/>
      <c r="L2" s="186"/>
    </row>
    <row r="3" spans="1:12" ht="22.5" customHeight="1" x14ac:dyDescent="0.3">
      <c r="A3" s="66"/>
      <c r="B3" s="67"/>
      <c r="C3" s="67"/>
      <c r="D3" s="67"/>
      <c r="E3" s="67"/>
      <c r="F3" s="6"/>
      <c r="G3" s="67"/>
      <c r="H3" s="67"/>
      <c r="I3" s="67"/>
      <c r="J3" s="67"/>
      <c r="K3" s="67"/>
      <c r="L3" s="67" t="s">
        <v>123</v>
      </c>
    </row>
    <row r="4" spans="1:12" x14ac:dyDescent="0.3">
      <c r="A4" s="71"/>
      <c r="B4" s="75"/>
      <c r="C4" s="75"/>
      <c r="D4" s="75"/>
      <c r="E4" s="75"/>
      <c r="F4" s="6"/>
      <c r="G4" s="6"/>
      <c r="H4" s="6"/>
      <c r="I4" s="6"/>
      <c r="J4" s="6"/>
      <c r="K4" s="6"/>
      <c r="L4" s="68">
        <f>G8</f>
        <v>1</v>
      </c>
    </row>
    <row r="5" spans="1:12" ht="31.2" x14ac:dyDescent="0.5">
      <c r="A5" s="72" t="s">
        <v>129</v>
      </c>
      <c r="B5" s="73" t="s">
        <v>104</v>
      </c>
      <c r="C5" s="73" t="s">
        <v>105</v>
      </c>
      <c r="D5" s="73" t="s">
        <v>106</v>
      </c>
      <c r="E5" s="73" t="s">
        <v>107</v>
      </c>
      <c r="F5" s="6"/>
      <c r="G5" s="6"/>
      <c r="H5" s="6"/>
      <c r="I5" s="6"/>
      <c r="J5" s="6"/>
      <c r="K5" s="6"/>
      <c r="L5" s="6"/>
    </row>
    <row r="6" spans="1:12" x14ac:dyDescent="0.3">
      <c r="A6" s="74" t="s">
        <v>124</v>
      </c>
      <c r="B6" s="6">
        <f>SUM(Analysis_Site1!B15+Analysis_Site2!B15)</f>
        <v>16</v>
      </c>
      <c r="C6" s="6">
        <f>SUM(Analysis_Site1!C15+Analysis_Site2!C15)</f>
        <v>16</v>
      </c>
      <c r="D6" s="6">
        <f>SUM(Analysis_Site1!D15+Analysis_Site2!D15)</f>
        <v>16</v>
      </c>
      <c r="E6" s="6">
        <f>SUM(Analysis_Site1!E15+Analysis_Site2!E15)</f>
        <v>16</v>
      </c>
      <c r="F6" s="6"/>
      <c r="G6" s="6">
        <f>SUM(B6:E6)</f>
        <v>64</v>
      </c>
      <c r="H6" s="6"/>
      <c r="I6" s="6"/>
      <c r="J6" s="6"/>
      <c r="K6" s="6"/>
      <c r="L6" s="6"/>
    </row>
    <row r="7" spans="1:12" x14ac:dyDescent="0.3">
      <c r="A7" s="74" t="s">
        <v>125</v>
      </c>
      <c r="B7" s="6">
        <f>SUM(Analysis_Site1!B16+Analysis_Site2!B16)</f>
        <v>16</v>
      </c>
      <c r="C7" s="6">
        <f>SUM(Analysis_Site1!C16+Analysis_Site2!C16)</f>
        <v>16</v>
      </c>
      <c r="D7" s="6">
        <f>SUM(Analysis_Site1!D16+Analysis_Site2!D16)</f>
        <v>16</v>
      </c>
      <c r="E7" s="6">
        <f>SUM(Analysis_Site1!E16+Analysis_Site2!E16)</f>
        <v>16</v>
      </c>
      <c r="F7" s="6"/>
      <c r="G7" s="6">
        <f>SUM(B7:E7)</f>
        <v>64</v>
      </c>
      <c r="H7" s="6"/>
      <c r="I7" s="6"/>
      <c r="J7" s="6"/>
      <c r="K7" s="6"/>
      <c r="L7" s="6"/>
    </row>
    <row r="8" spans="1:12" x14ac:dyDescent="0.3">
      <c r="A8" s="64" t="s">
        <v>126</v>
      </c>
      <c r="B8" s="65">
        <f>SUM(B6/B7)</f>
        <v>1</v>
      </c>
      <c r="C8" s="65">
        <f>SUM(C6/C7)</f>
        <v>1</v>
      </c>
      <c r="D8" s="65">
        <f>SUM(D6/D7)</f>
        <v>1</v>
      </c>
      <c r="E8" s="65">
        <f>SUM(E6/E7)</f>
        <v>1</v>
      </c>
      <c r="F8" s="6"/>
      <c r="G8" s="77">
        <f>SUM(G6/G7)</f>
        <v>1</v>
      </c>
      <c r="H8" s="6"/>
      <c r="I8" s="6"/>
      <c r="J8" s="6"/>
      <c r="K8" s="6"/>
      <c r="L8" s="6"/>
    </row>
    <row r="9" spans="1:12" x14ac:dyDescent="0.3">
      <c r="A9" s="71"/>
      <c r="B9" s="75"/>
      <c r="C9" s="75"/>
      <c r="D9" s="75"/>
      <c r="E9" s="75"/>
      <c r="F9" s="6"/>
      <c r="G9" s="6"/>
      <c r="H9" s="6"/>
      <c r="I9" s="6"/>
      <c r="J9" s="6"/>
      <c r="K9" s="6"/>
      <c r="L9" s="6"/>
    </row>
    <row r="10" spans="1:12" x14ac:dyDescent="0.3">
      <c r="A10" s="71"/>
      <c r="B10" s="75"/>
      <c r="C10" s="75"/>
      <c r="D10" s="75"/>
      <c r="E10" s="75"/>
      <c r="F10" s="6"/>
      <c r="G10" s="6"/>
      <c r="H10" s="6"/>
      <c r="I10" s="6"/>
      <c r="J10" s="6"/>
      <c r="K10" s="6"/>
      <c r="L10" s="6"/>
    </row>
    <row r="11" spans="1:12" x14ac:dyDescent="0.3">
      <c r="A11" s="71"/>
      <c r="B11" s="75"/>
      <c r="C11" s="75"/>
      <c r="D11" s="75"/>
      <c r="E11" s="75"/>
      <c r="F11" s="6"/>
      <c r="G11" s="6"/>
      <c r="H11" s="6"/>
      <c r="I11" s="6"/>
      <c r="J11" s="6"/>
      <c r="K11" s="6"/>
      <c r="L11" s="6"/>
    </row>
    <row r="12" spans="1:12" x14ac:dyDescent="0.3">
      <c r="A12" s="71"/>
      <c r="B12" s="75"/>
      <c r="C12" s="75"/>
      <c r="D12" s="75"/>
      <c r="E12" s="75"/>
      <c r="F12" s="6"/>
      <c r="G12" s="6"/>
      <c r="H12" s="6"/>
      <c r="I12" s="6"/>
      <c r="J12" s="6"/>
      <c r="K12" s="6"/>
      <c r="L12" s="6"/>
    </row>
    <row r="13" spans="1:12" x14ac:dyDescent="0.3">
      <c r="A13" s="71"/>
      <c r="B13" s="75"/>
      <c r="C13" s="75"/>
      <c r="D13" s="75"/>
      <c r="E13" s="75"/>
      <c r="F13" s="6"/>
      <c r="G13" s="6"/>
      <c r="H13" s="6"/>
      <c r="I13" s="6"/>
      <c r="J13" s="6"/>
      <c r="K13" s="6"/>
      <c r="L13" s="6"/>
    </row>
    <row r="14" spans="1:12" ht="31.2" x14ac:dyDescent="0.5">
      <c r="A14" s="69" t="s">
        <v>127</v>
      </c>
      <c r="B14" s="70" t="s">
        <v>104</v>
      </c>
      <c r="C14" s="70" t="s">
        <v>105</v>
      </c>
      <c r="D14" s="70" t="s">
        <v>106</v>
      </c>
      <c r="E14" s="70" t="s">
        <v>107</v>
      </c>
      <c r="F14" s="6"/>
      <c r="G14" s="187" t="s">
        <v>113</v>
      </c>
      <c r="H14" s="187"/>
      <c r="I14" s="187"/>
      <c r="J14" s="187"/>
      <c r="K14" s="187"/>
      <c r="L14" s="187"/>
    </row>
    <row r="15" spans="1:12" ht="18.75" customHeight="1" x14ac:dyDescent="0.3">
      <c r="A15" s="74" t="s">
        <v>124</v>
      </c>
      <c r="B15" s="6">
        <f>SUM(Analysis_Site1!B33+Analysis_Site2!B33)</f>
        <v>16</v>
      </c>
      <c r="C15" s="6">
        <f>SUM(Analysis_Site1!C33+Analysis_Site2!C33)</f>
        <v>16</v>
      </c>
      <c r="D15" s="6">
        <f>SUM(Analysis_Site1!D33+Analysis_Site2!D33)</f>
        <v>16</v>
      </c>
      <c r="E15" s="6">
        <f>SUM(Analysis_Site1!E33+Analysis_Site2!E33)</f>
        <v>16</v>
      </c>
      <c r="F15" s="6"/>
      <c r="G15" s="67">
        <f>SUM(B15:E15)</f>
        <v>64</v>
      </c>
      <c r="H15" s="67"/>
      <c r="I15" s="67"/>
      <c r="J15" s="67"/>
      <c r="K15" s="67"/>
      <c r="L15" s="67" t="s">
        <v>398</v>
      </c>
    </row>
    <row r="16" spans="1:12" ht="18.75" customHeight="1" x14ac:dyDescent="0.3">
      <c r="A16" s="74" t="s">
        <v>128</v>
      </c>
      <c r="B16" s="6">
        <f>SUM(Analysis_Site1!B34+Analysis_Site2!B34)</f>
        <v>16</v>
      </c>
      <c r="C16" s="6">
        <f>SUM(Analysis_Site1!C34+Analysis_Site2!C34)</f>
        <v>16</v>
      </c>
      <c r="D16" s="6">
        <f>SUM(Analysis_Site1!D34+Analysis_Site2!D34)</f>
        <v>16</v>
      </c>
      <c r="E16" s="6">
        <f>SUM(Analysis_Site1!E34+Analysis_Site2!E34)</f>
        <v>16</v>
      </c>
      <c r="F16" s="6"/>
      <c r="G16" s="6">
        <f>SUM(B16:E16)</f>
        <v>64</v>
      </c>
      <c r="H16" s="6"/>
      <c r="I16" s="6"/>
      <c r="J16" s="6"/>
      <c r="K16" s="6"/>
      <c r="L16" s="68">
        <f>G17</f>
        <v>1</v>
      </c>
    </row>
    <row r="17" spans="1:12" ht="18.75" customHeight="1" x14ac:dyDescent="0.3">
      <c r="A17" s="64" t="s">
        <v>126</v>
      </c>
      <c r="B17" s="65">
        <f>SUM(B15/B16)</f>
        <v>1</v>
      </c>
      <c r="C17" s="65">
        <f>SUM(C15/C16)</f>
        <v>1</v>
      </c>
      <c r="D17" s="65">
        <f t="shared" ref="D17:E17" si="0">SUM(D15/D16)</f>
        <v>1</v>
      </c>
      <c r="E17" s="65">
        <f t="shared" si="0"/>
        <v>1</v>
      </c>
      <c r="F17" s="6"/>
      <c r="G17" s="77">
        <f>SUM(G15/G16)</f>
        <v>1</v>
      </c>
      <c r="H17" s="6"/>
      <c r="I17" s="6"/>
      <c r="J17" s="6"/>
      <c r="K17" s="6"/>
      <c r="L17" s="6"/>
    </row>
    <row r="18" spans="1:12" ht="18.75" customHeight="1" x14ac:dyDescent="0.3">
      <c r="F18" s="6"/>
      <c r="G18" s="6"/>
      <c r="H18" s="6"/>
      <c r="I18" s="6"/>
      <c r="J18" s="6"/>
      <c r="K18" s="6"/>
      <c r="L18" s="6"/>
    </row>
    <row r="19" spans="1:12" ht="18.75" customHeight="1" x14ac:dyDescent="0.3">
      <c r="F19" s="6"/>
      <c r="G19" s="6"/>
      <c r="H19" s="6"/>
      <c r="I19" s="6"/>
      <c r="J19" s="6"/>
      <c r="K19" s="6"/>
      <c r="L19" s="6"/>
    </row>
    <row r="20" spans="1:12" ht="18.75" customHeight="1" x14ac:dyDescent="0.3">
      <c r="A20" s="71"/>
      <c r="B20" s="6"/>
      <c r="C20" s="6"/>
      <c r="D20" s="6"/>
      <c r="E20" s="6"/>
      <c r="F20" s="6"/>
      <c r="G20" s="6"/>
      <c r="H20" s="6"/>
      <c r="I20" s="6"/>
      <c r="J20" s="6"/>
      <c r="K20" s="6"/>
      <c r="L20" s="6"/>
    </row>
    <row r="21" spans="1:12" ht="18.75" customHeight="1" x14ac:dyDescent="0.3">
      <c r="A21" s="71"/>
      <c r="B21" s="6"/>
      <c r="C21" s="6"/>
      <c r="D21" s="6"/>
      <c r="E21" s="6"/>
      <c r="F21" s="6"/>
      <c r="G21" s="6"/>
      <c r="H21" s="6"/>
      <c r="I21" s="6"/>
      <c r="J21" s="6"/>
      <c r="K21" s="6"/>
      <c r="L21" s="6"/>
    </row>
    <row r="22" spans="1:12" ht="18.75" customHeight="1" x14ac:dyDescent="0.3">
      <c r="A22" s="71"/>
      <c r="B22" s="6"/>
      <c r="C22" s="6"/>
      <c r="D22" s="6"/>
      <c r="E22" s="6"/>
      <c r="F22" s="6"/>
      <c r="G22" s="6"/>
      <c r="H22" s="6"/>
      <c r="I22" s="6"/>
      <c r="J22" s="6"/>
      <c r="K22" s="6"/>
      <c r="L22" s="6"/>
    </row>
    <row r="23" spans="1:12" ht="18.75" customHeight="1" x14ac:dyDescent="0.3">
      <c r="A23" s="71"/>
      <c r="B23" s="6"/>
      <c r="C23" s="6"/>
      <c r="D23" s="6"/>
      <c r="E23" s="6"/>
      <c r="F23" s="6"/>
      <c r="G23" s="6"/>
      <c r="H23" s="6"/>
      <c r="I23" s="6"/>
      <c r="J23" s="6"/>
      <c r="K23" s="6"/>
      <c r="L23" s="6"/>
    </row>
    <row r="24" spans="1:12" x14ac:dyDescent="0.3">
      <c r="A24" s="71"/>
      <c r="B24" s="6"/>
      <c r="C24" s="6"/>
      <c r="D24" s="6"/>
      <c r="E24" s="6"/>
      <c r="F24" s="6"/>
      <c r="G24" s="6"/>
      <c r="H24" s="6"/>
      <c r="I24" s="6"/>
      <c r="J24" s="6"/>
      <c r="K24" s="6"/>
      <c r="L24" s="6"/>
    </row>
    <row r="25" spans="1:12" x14ac:dyDescent="0.3">
      <c r="A25" s="71"/>
      <c r="B25" s="75"/>
      <c r="C25" s="75"/>
      <c r="D25" s="75"/>
      <c r="E25" s="75"/>
      <c r="F25" s="6"/>
      <c r="G25" s="6"/>
      <c r="H25" s="6"/>
      <c r="I25" s="6"/>
      <c r="J25" s="6"/>
      <c r="K25" s="6"/>
      <c r="L25" s="6"/>
    </row>
    <row r="26" spans="1:12" x14ac:dyDescent="0.3">
      <c r="A26" s="71"/>
      <c r="B26" s="75"/>
      <c r="C26" s="75"/>
      <c r="D26" s="75"/>
      <c r="E26" s="75"/>
      <c r="F26" s="6"/>
      <c r="G26" s="6"/>
      <c r="H26" s="6"/>
      <c r="I26" s="6"/>
      <c r="J26" s="6"/>
      <c r="K26" s="6"/>
      <c r="L26" s="6"/>
    </row>
    <row r="27" spans="1:12" x14ac:dyDescent="0.3">
      <c r="A27" s="71"/>
      <c r="B27" s="75"/>
      <c r="C27" s="75"/>
      <c r="D27" s="75"/>
      <c r="E27" s="75"/>
      <c r="F27" s="6"/>
      <c r="G27" s="6"/>
      <c r="H27" s="6"/>
      <c r="I27" s="6"/>
      <c r="J27" s="6"/>
      <c r="K27" s="6"/>
      <c r="L27" s="6"/>
    </row>
    <row r="28" spans="1:12" x14ac:dyDescent="0.3">
      <c r="A28" s="71"/>
      <c r="B28" s="75"/>
      <c r="C28" s="75"/>
      <c r="D28" s="75"/>
      <c r="E28" s="75"/>
      <c r="F28" s="6"/>
      <c r="G28" s="6"/>
      <c r="H28" s="6"/>
      <c r="I28" s="6"/>
      <c r="J28" s="6"/>
      <c r="K28" s="6"/>
      <c r="L28" s="6"/>
    </row>
    <row r="29" spans="1:12" x14ac:dyDescent="0.3">
      <c r="A29" s="71"/>
      <c r="B29" s="75"/>
      <c r="C29" s="75"/>
      <c r="D29" s="75"/>
      <c r="E29" s="75"/>
      <c r="F29" s="6"/>
      <c r="G29" s="6"/>
      <c r="H29" s="6"/>
      <c r="I29" s="6"/>
      <c r="J29" s="6"/>
      <c r="K29" s="6"/>
      <c r="L29" s="6"/>
    </row>
    <row r="30" spans="1:12" x14ac:dyDescent="0.3">
      <c r="A30" s="71"/>
      <c r="B30" s="75"/>
      <c r="C30" s="75"/>
      <c r="D30" s="75"/>
      <c r="E30" s="75"/>
      <c r="F30" s="6"/>
      <c r="G30" s="6"/>
      <c r="H30" s="6"/>
      <c r="I30" s="6"/>
      <c r="J30" s="6"/>
      <c r="K30" s="6"/>
      <c r="L30" s="6"/>
    </row>
    <row r="31" spans="1:12" x14ac:dyDescent="0.3">
      <c r="A31" s="71"/>
      <c r="B31" s="75"/>
      <c r="C31" s="75"/>
      <c r="D31" s="75"/>
      <c r="E31" s="75"/>
      <c r="F31" s="6"/>
      <c r="G31" s="6"/>
      <c r="H31" s="6"/>
      <c r="I31" s="6"/>
      <c r="J31" s="6"/>
      <c r="K31" s="6"/>
      <c r="L31" s="6"/>
    </row>
    <row r="32" spans="1:12" x14ac:dyDescent="0.3">
      <c r="A32" s="71"/>
      <c r="B32" s="75"/>
      <c r="C32" s="75"/>
      <c r="D32" s="75"/>
      <c r="E32" s="75"/>
      <c r="F32" s="6"/>
      <c r="G32" s="6"/>
      <c r="H32" s="6"/>
      <c r="I32" s="6"/>
      <c r="J32" s="6"/>
      <c r="K32" s="6"/>
      <c r="L32" s="6"/>
    </row>
    <row r="33" spans="1:12" x14ac:dyDescent="0.3">
      <c r="A33" s="6"/>
      <c r="B33" s="6"/>
      <c r="C33" s="6"/>
      <c r="D33" s="6"/>
      <c r="E33" s="6"/>
      <c r="F33" s="6"/>
      <c r="G33" s="6"/>
      <c r="H33" s="6"/>
      <c r="I33" s="6"/>
      <c r="J33" s="6"/>
      <c r="K33" s="6"/>
      <c r="L33" s="6"/>
    </row>
    <row r="34" spans="1:12" x14ac:dyDescent="0.3">
      <c r="F34" s="6"/>
      <c r="G34" s="6"/>
      <c r="H34" s="6"/>
      <c r="I34" s="6"/>
      <c r="J34" s="6"/>
      <c r="K34" s="6"/>
      <c r="L34" s="6"/>
    </row>
    <row r="35" spans="1:12" hidden="1" x14ac:dyDescent="0.3">
      <c r="F35" s="6"/>
      <c r="G35" s="6"/>
      <c r="H35" s="6"/>
      <c r="I35" s="6"/>
      <c r="J35" s="6"/>
      <c r="K35" s="6"/>
      <c r="L35" s="6"/>
    </row>
    <row r="36" spans="1:12" x14ac:dyDescent="0.3">
      <c r="F36" s="6"/>
      <c r="G36" s="6"/>
      <c r="H36" s="6"/>
      <c r="I36" s="6"/>
      <c r="J36" s="6"/>
      <c r="K36" s="6"/>
      <c r="L36" s="6"/>
    </row>
    <row r="37" spans="1:12" x14ac:dyDescent="0.3">
      <c r="F37" s="6"/>
      <c r="G37" s="6"/>
      <c r="H37" s="6"/>
      <c r="I37" s="6"/>
      <c r="J37" s="6"/>
      <c r="K37" s="6"/>
      <c r="L37" s="6"/>
    </row>
    <row r="38" spans="1:12" x14ac:dyDescent="0.3">
      <c r="F38" s="6"/>
      <c r="G38" s="6"/>
      <c r="H38" s="6"/>
      <c r="I38" s="6"/>
      <c r="J38" s="6"/>
      <c r="K38" s="6"/>
      <c r="L38" s="6"/>
    </row>
    <row r="39" spans="1:12" x14ac:dyDescent="0.3">
      <c r="F39" s="6"/>
      <c r="G39" s="6"/>
      <c r="H39" s="6"/>
      <c r="I39" s="6"/>
      <c r="J39" s="6"/>
      <c r="K39" s="6"/>
      <c r="L39" s="6"/>
    </row>
    <row r="40" spans="1:12" x14ac:dyDescent="0.3">
      <c r="A40" s="6"/>
      <c r="B40" s="6"/>
      <c r="C40" s="6"/>
      <c r="D40" s="6"/>
      <c r="E40" s="6"/>
      <c r="F40" s="6"/>
      <c r="G40" s="6"/>
      <c r="H40" s="6"/>
      <c r="I40" s="6"/>
      <c r="J40" s="6"/>
      <c r="K40" s="6"/>
      <c r="L40" s="6"/>
    </row>
  </sheetData>
  <sheetProtection selectLockedCells="1"/>
  <mergeCells count="4">
    <mergeCell ref="A2:E2"/>
    <mergeCell ref="G2:L2"/>
    <mergeCell ref="G14:L14"/>
    <mergeCell ref="A1:L1"/>
  </mergeCells>
  <pageMargins left="0.7" right="0.7" top="0.75" bottom="0.75" header="0.3" footer="0.3"/>
  <pageSetup scale="5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8F53D552D19E64A8CDA2ED56D3E4CE9" ma:contentTypeVersion="0" ma:contentTypeDescription="Create a new document." ma:contentTypeScope="" ma:versionID="ffba05d55e40d510c63cfa37ced5c59d">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1A4975-9433-4C27-BF49-37466C8B4C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E18B3E2-82FD-4B11-B4AF-7040F24BF39C}">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21D5ACB4-180B-495F-8544-D34C269D34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9</vt:i4>
      </vt:variant>
    </vt:vector>
  </HeadingPairs>
  <TitlesOfParts>
    <vt:vector size="21" baseType="lpstr">
      <vt:lpstr>BEGIN HERE</vt:lpstr>
      <vt:lpstr>Overview</vt:lpstr>
      <vt:lpstr>Data Elements</vt:lpstr>
      <vt:lpstr>Scorecard_Site1</vt:lpstr>
      <vt:lpstr>Scorecard_Site2</vt:lpstr>
      <vt:lpstr>Analysis_Site1</vt:lpstr>
      <vt:lpstr>Analysis_Site2</vt:lpstr>
      <vt:lpstr>Scorecard_ALL</vt:lpstr>
      <vt:lpstr>Analysis_All</vt:lpstr>
      <vt:lpstr>Scorecard Definitions</vt:lpstr>
      <vt:lpstr>Value Sets</vt:lpstr>
      <vt:lpstr>Value Set Evaluation</vt:lpstr>
      <vt:lpstr>Analysis_All!Print_Area</vt:lpstr>
      <vt:lpstr>Analysis_Site1!Print_Area</vt:lpstr>
      <vt:lpstr>Analysis_Site2!Print_Area</vt:lpstr>
      <vt:lpstr>Overview!Print_Area</vt:lpstr>
      <vt:lpstr>Scorecard_ALL!Print_Area</vt:lpstr>
      <vt:lpstr>Scorecard_Site1!Print_Area</vt:lpstr>
      <vt:lpstr>Scorecard_Site2!Print_Area</vt:lpstr>
      <vt:lpstr>Scorecard_Site1!Print_Titles</vt:lpstr>
      <vt:lpstr>Scorecard_Site2!Print_Titles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Microsoft Office User</dc:creator>
  <cp:lastModifiedBy>Cormier, Nicole</cp:lastModifiedBy>
  <cp:lastPrinted>2016-11-18T22:03:05Z</cp:lastPrinted>
  <dcterms:created xsi:type="dcterms:W3CDTF">2016-07-22T15:33:17Z</dcterms:created>
  <dcterms:modified xsi:type="dcterms:W3CDTF">2018-12-11T21:36:33Z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0x01010048F53D552D19E64A8CDA2ED56D3E4CE9</vt:lpwstr>
  </property>
</Properties>
</file>